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7620" activeTab="0"/>
  </bookViews>
  <sheets>
    <sheet name="Budget Sheet" sheetId="1" r:id="rId1"/>
    <sheet name="6 faculty, original" sheetId="2" state="hidden" r:id="rId2"/>
  </sheets>
  <definedNames>
    <definedName name="_xlnm.Print_Titles" localSheetId="0">'Budget Sheet'!$12:$12</definedName>
  </definedNames>
  <calcPr fullCalcOnLoad="1"/>
</workbook>
</file>

<file path=xl/comments1.xml><?xml version="1.0" encoding="utf-8"?>
<comments xmlns="http://schemas.openxmlformats.org/spreadsheetml/2006/main">
  <authors>
    <author>Rachel Fitzgerald</author>
    <author>Virginia Tech</author>
  </authors>
  <commentList>
    <comment ref="A75" authorId="0">
      <text>
        <r>
          <rPr>
            <b/>
            <sz val="9"/>
            <rFont val="Tahoma"/>
            <family val="2"/>
          </rPr>
          <t>Virginia Tech:</t>
        </r>
        <r>
          <rPr>
            <sz val="9"/>
            <rFont val="Tahoma"/>
            <family val="2"/>
          </rPr>
          <t xml:space="preserve"> See VT Bursar for current rates: http://www.bursar.vt.edu/</t>
        </r>
      </text>
    </comment>
    <comment ref="A58" authorId="1">
      <text>
        <r>
          <rPr>
            <b/>
            <sz val="9"/>
            <rFont val="Tahoma"/>
            <family val="2"/>
          </rPr>
          <t>Virginia Tech:</t>
        </r>
        <r>
          <rPr>
            <sz val="9"/>
            <rFont val="Tahoma"/>
            <family val="2"/>
          </rPr>
          <t xml:space="preserve">
Total per student program fee to be billed via the VT Bursar. Departments must charge student accounts for this payment. See Program Financial Management page for more details: www.globaleducation.vt.edu   </t>
        </r>
      </text>
    </comment>
    <comment ref="A88" authorId="1">
      <text>
        <r>
          <rPr>
            <b/>
            <sz val="9"/>
            <rFont val="Tahoma"/>
            <family val="2"/>
          </rPr>
          <t>Virginia Tech:</t>
        </r>
        <r>
          <rPr>
            <sz val="9"/>
            <rFont val="Tahoma"/>
            <family val="2"/>
          </rPr>
          <t xml:space="preserve">
Faculty compensation is determined in consultation with the department chair base on tuition revenue. </t>
        </r>
      </text>
    </comment>
    <comment ref="A11" authorId="0">
      <text>
        <r>
          <rPr>
            <b/>
            <sz val="9"/>
            <rFont val="Tahoma"/>
            <family val="2"/>
          </rPr>
          <t xml:space="preserve">Virginia Tech: </t>
        </r>
        <r>
          <rPr>
            <sz val="9"/>
            <rFont val="Tahoma"/>
            <family val="2"/>
          </rPr>
          <t xml:space="preserve">The best practice recommendation by the GEAC is for study abroad per diem rates not to exceed 50% of the GSA published rate for the location of travel. 
</t>
        </r>
      </text>
    </comment>
  </commentList>
</comments>
</file>

<file path=xl/sharedStrings.xml><?xml version="1.0" encoding="utf-8"?>
<sst xmlns="http://schemas.openxmlformats.org/spreadsheetml/2006/main" count="203" uniqueCount="148">
  <si>
    <t>rate</t>
  </si>
  <si>
    <t>days</t>
  </si>
  <si>
    <t>18 credits</t>
  </si>
  <si>
    <t>airport/visa fees</t>
  </si>
  <si>
    <t>faculty -- food expenses</t>
  </si>
  <si>
    <t>flights</t>
  </si>
  <si>
    <t>TOTAL</t>
  </si>
  <si>
    <t>PP</t>
  </si>
  <si>
    <t>park fee - one-time</t>
  </si>
  <si>
    <t>unit cost</t>
  </si>
  <si>
    <t>Total faculty costs (except for field trips)</t>
  </si>
  <si>
    <t>transfers to/from PC airport (roundtrip)</t>
  </si>
  <si>
    <t>assumptions</t>
  </si>
  <si>
    <t>cost in Santo Domingo per hotel/night for double is $70</t>
  </si>
  <si>
    <t>cost for other places for hotel/night for double is $50</t>
  </si>
  <si>
    <t>food for students away from PC/day is $15</t>
  </si>
  <si>
    <t>no extra cost for faculty for food/day because food cost</t>
  </si>
  <si>
    <t xml:space="preserve">  in PC is optional for them and assuming $25/day anywhere</t>
  </si>
  <si>
    <t>per day</t>
  </si>
  <si>
    <t>2 days</t>
  </si>
  <si>
    <t xml:space="preserve">       food, students </t>
  </si>
  <si>
    <t xml:space="preserve">       transport</t>
  </si>
  <si>
    <t>Kennedy</t>
  </si>
  <si>
    <t>7 days</t>
  </si>
  <si>
    <t>Via</t>
  </si>
  <si>
    <t xml:space="preserve">       bus</t>
  </si>
  <si>
    <t xml:space="preserve">       tour of park</t>
  </si>
  <si>
    <t xml:space="preserve">     1 day trip to Parque del Este</t>
  </si>
  <si>
    <t>Fernandez</t>
  </si>
  <si>
    <t>Mayes</t>
  </si>
  <si>
    <t>1 day</t>
  </si>
  <si>
    <t xml:space="preserve">       food, students</t>
  </si>
  <si>
    <t xml:space="preserve">       admissions (est) 3 @ $10 each</t>
  </si>
  <si>
    <t xml:space="preserve">    2 local daytrips</t>
  </si>
  <si>
    <t xml:space="preserve">       admissions (est) 2 @ $10 each</t>
  </si>
  <si>
    <t>Total trip costs</t>
  </si>
  <si>
    <t>Student costs per person - fixed</t>
  </si>
  <si>
    <t>administrative fee charged by PC</t>
  </si>
  <si>
    <t>Per student</t>
  </si>
  <si>
    <t>flight from Roanoke to PC</t>
  </si>
  <si>
    <t>Summary (not including tuition)</t>
  </si>
  <si>
    <t>Total fieldtrip costs per student</t>
  </si>
  <si>
    <t>TOTAL, including R&amp;B (not including tuition)</t>
  </si>
  <si>
    <t>TOTAL (not including R&amp;B or tuition)</t>
  </si>
  <si>
    <t>Field trip costs</t>
  </si>
  <si>
    <t xml:space="preserve">  Limit of 15 days away from PC overnight during semester</t>
  </si>
  <si>
    <t xml:space="preserve">    5 days in Santo Domingo</t>
  </si>
  <si>
    <t>5 days</t>
  </si>
  <si>
    <t>VT teaching faculty costs -- assume 6 VT teaching faculty</t>
  </si>
  <si>
    <t>faculty apartment--assume VT faculty there 12 weeks (3 months)</t>
  </si>
  <si>
    <t>(assume there during Spring break)</t>
  </si>
  <si>
    <t xml:space="preserve">set price </t>
  </si>
  <si>
    <t>transfers to/from PC  airport (roundtrip)</t>
  </si>
  <si>
    <r>
      <t>Scarpaci</t>
    </r>
    <r>
      <rPr>
        <sz val="10"/>
        <rFont val="Arial"/>
        <family val="0"/>
      </rPr>
      <t xml:space="preserve"> </t>
    </r>
  </si>
  <si>
    <t xml:space="preserve">    5 trips Veron</t>
  </si>
  <si>
    <t>each trip</t>
  </si>
  <si>
    <t xml:space="preserve">     7 days overnight to mountains</t>
  </si>
  <si>
    <t>fixed</t>
  </si>
  <si>
    <t xml:space="preserve">       bus (transfer to SD is $450; each day there $550)</t>
  </si>
  <si>
    <t xml:space="preserve">    1 day overnight in Santo Domingo</t>
  </si>
  <si>
    <t xml:space="preserve">       admissions (est) 1@ $10 each</t>
  </si>
  <si>
    <t>food for students away from PC part day is $8</t>
  </si>
  <si>
    <t xml:space="preserve"> Karen Duca (not sure of trip needs)</t>
  </si>
  <si>
    <t xml:space="preserve">    2 day overnight in Santo Domingo</t>
  </si>
  <si>
    <t>2 day</t>
  </si>
  <si>
    <t xml:space="preserve">       admissions (est) 2@ $10 each</t>
  </si>
  <si>
    <t>If drive to Charlotte and fly to SD, save approx. $300 per student</t>
  </si>
  <si>
    <t>TOTAL, including R&amp;B and in-state tuition</t>
  </si>
  <si>
    <t>TOTAL, including R&amp;B and out-of--state tuition</t>
  </si>
  <si>
    <t>VT will pay all costs for administrator of program</t>
  </si>
  <si>
    <t xml:space="preserve">  Limit of 8 day trips, not overnight</t>
  </si>
  <si>
    <t>Larry Grossman August 15, 2005</t>
  </si>
  <si>
    <t>air conditioner  (assume there 3 months) ($600/month)</t>
  </si>
  <si>
    <t>12 Students, 13 weeks -- Revised Punta Cana Cost Structure - 6 VT teaching faculty</t>
  </si>
  <si>
    <t xml:space="preserve">PC costs assume there are 12 VT students </t>
  </si>
  <si>
    <t xml:space="preserve">       hotels (6 rooms for students+1 for faculty)</t>
  </si>
  <si>
    <t>13 people</t>
  </si>
  <si>
    <t>12 people</t>
  </si>
  <si>
    <t xml:space="preserve">       hotels (6 rooms for students +1 for faculty)</t>
  </si>
  <si>
    <t xml:space="preserve">       bus (2 times) (each trip $325)</t>
  </si>
  <si>
    <t>Punta Cana room and board (January 16 - April 16, 2006)</t>
  </si>
  <si>
    <t>Blacksburg, Ameri-suites (April 17-19), for summary</t>
  </si>
  <si>
    <t>Room and board</t>
  </si>
  <si>
    <t>students' R&amp;B costs (PC 12 students, 13 weeks; BBG 3 nights)</t>
  </si>
  <si>
    <t>2 students share a hotel room</t>
  </si>
  <si>
    <r>
      <t xml:space="preserve">tuition - out of state - PP </t>
    </r>
    <r>
      <rPr>
        <b/>
        <sz val="10"/>
        <rFont val="Arial"/>
        <family val="2"/>
      </rPr>
      <t>+ fees</t>
    </r>
  </si>
  <si>
    <r>
      <t xml:space="preserve">tuition - in state - PP </t>
    </r>
    <r>
      <rPr>
        <b/>
        <sz val="10"/>
        <rFont val="Arial"/>
        <family val="2"/>
      </rPr>
      <t>+ fees</t>
    </r>
  </si>
  <si>
    <t>Tuition AND fees</t>
  </si>
  <si>
    <t>VT price here</t>
  </si>
  <si>
    <t>Unit Cost</t>
  </si>
  <si>
    <t>Item</t>
  </si>
  <si>
    <t>Telecommunications/data plan while abroad</t>
  </si>
  <si>
    <t xml:space="preserve">Total  </t>
  </si>
  <si>
    <t>Student Enrollment</t>
  </si>
  <si>
    <t>Immunizations</t>
  </si>
  <si>
    <t xml:space="preserve">Lodging </t>
  </si>
  <si>
    <t>Textbooks</t>
  </si>
  <si>
    <t>Meals</t>
  </si>
  <si>
    <t>Telecommunications</t>
  </si>
  <si>
    <t>Entry visa fee</t>
  </si>
  <si>
    <t xml:space="preserve">Excursion 1 </t>
  </si>
  <si>
    <t>Excursion 2</t>
  </si>
  <si>
    <t>Transportation expenses</t>
  </si>
  <si>
    <t>Welcome &amp; closing dinner (other group meals)</t>
  </si>
  <si>
    <t xml:space="preserve">Transportation </t>
  </si>
  <si>
    <t>Entrance fees/guest lectures</t>
  </si>
  <si>
    <t xml:space="preserve">UG In-state </t>
  </si>
  <si>
    <t>UG Out-of-state</t>
  </si>
  <si>
    <t xml:space="preserve">Grad In-state </t>
  </si>
  <si>
    <t xml:space="preserve">Grad Out-of-state </t>
  </si>
  <si>
    <t xml:space="preserve">UG Out-of-state </t>
  </si>
  <si>
    <t xml:space="preserve">Teaching Faculty #1 - </t>
  </si>
  <si>
    <t>Fixed Program Costs</t>
  </si>
  <si>
    <t>Group ground transporation</t>
  </si>
  <si>
    <t xml:space="preserve">Instructional costs </t>
  </si>
  <si>
    <t>Variable Student Program Costs</t>
  </si>
  <si>
    <t xml:space="preserve">Fixed Program Costs Per Student </t>
  </si>
  <si>
    <t>Welcome and closing dinner (faculty cost)</t>
  </si>
  <si>
    <t xml:space="preserve">Total Faculty Cost Per Student </t>
  </si>
  <si>
    <t>Teaching Faculty #2 - (if relevant)</t>
  </si>
  <si>
    <t xml:space="preserve">Group instructional costs </t>
  </si>
  <si>
    <t>Other group expenses</t>
  </si>
  <si>
    <t>General Student Out-of-Pocket Costs</t>
  </si>
  <si>
    <t xml:space="preserve">Program &amp; Out-of-Pocket Student Costs  (no tuition)  </t>
  </si>
  <si>
    <t>Faculty &amp; Program Cost Per Student or Student Program Fee</t>
  </si>
  <si>
    <t xml:space="preserve">Total Student Program Fee (with contingency)  </t>
  </si>
  <si>
    <t>CISI Travel Medical Insurance (9.40 /week or 35.80/month)</t>
  </si>
  <si>
    <t>Negotiated Faculty Compensation</t>
  </si>
  <si>
    <t>Program Leader #1</t>
  </si>
  <si>
    <t>Program Leader #2</t>
  </si>
  <si>
    <t xml:space="preserve">GTA </t>
  </si>
  <si>
    <t>Amount</t>
  </si>
  <si>
    <t>Administrative Fees</t>
  </si>
  <si>
    <t>Total Student Costs with Tuition &amp; Fees + Administrative Fees</t>
  </si>
  <si>
    <t>Transportation - Roundtrip Airfare</t>
  </si>
  <si>
    <t>[Term]</t>
  </si>
  <si>
    <t>[Program Name]</t>
  </si>
  <si>
    <t>Airport pickup/return</t>
  </si>
  <si>
    <t>New Passport Fee</t>
  </si>
  <si>
    <t>Visa Fees</t>
  </si>
  <si>
    <t>CISI Travel Medical Insurance (9.40/week or 35.80/month)</t>
  </si>
  <si>
    <t>Meals (X days)</t>
  </si>
  <si>
    <t>Estimate for Meals Not Included</t>
  </si>
  <si>
    <t xml:space="preserve">Application Fee </t>
  </si>
  <si>
    <t>Participation Fee</t>
  </si>
  <si>
    <r>
      <t>Contingency fund (</t>
    </r>
    <r>
      <rPr>
        <sz val="11"/>
        <color indexed="10"/>
        <rFont val="Calibri"/>
        <family val="2"/>
      </rPr>
      <t>10% of the total program cost</t>
    </r>
    <r>
      <rPr>
        <sz val="11"/>
        <rFont val="Calibri"/>
        <family val="2"/>
      </rPr>
      <t>)</t>
    </r>
  </si>
  <si>
    <r>
      <t>Roundtrip Airfare</t>
    </r>
    <r>
      <rPr>
        <i/>
        <sz val="11"/>
        <rFont val="Calibri"/>
        <family val="2"/>
      </rPr>
      <t xml:space="preserve"> (only if airfare is to be purchased individually and excluded from program fee; otherwise it should be added under variable student program costs.)</t>
    </r>
  </si>
  <si>
    <r>
      <t xml:space="preserve">Tuition &amp; Fees </t>
    </r>
    <r>
      <rPr>
        <i/>
        <sz val="11"/>
        <rFont val="Calibri"/>
        <family val="2"/>
      </rPr>
      <t>(list corresponding to residency status and credits offered)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</si>
</sst>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_(* #,##0_);_(* \(#,##0\);_(* &quot;-&quot;??_);_(@_)"/>
    <numFmt numFmtId="172" formatCode="_(* #,##0.000_);_(* \(#,##0.000\);_(* &quot;-&quot;???_);_(@_)"/>
    <numFmt numFmtId="173" formatCode="0.0%"/>
    <numFmt numFmtId="174" formatCode="m/d/yy"/>
    <numFmt numFmtId="175" formatCode="[$EGP]\ #,##0"/>
    <numFmt numFmtId="176" formatCode="_(* #,##0.00_);_(* \(#,##0.00\);_(* &quot;-&quot;???_);_(@_)"/>
    <numFmt numFmtId="177" formatCode="_(* #,##0.0_);_(* \(#,##0.0\);_(* &quot;-&quot;??_);_(@_)"/>
    <numFmt numFmtId="178" formatCode="_(* #,##0.0000_);_(* \(#,##0.0000\);_(* &quot;-&quot;????_);_(@_)"/>
    <numFmt numFmtId="179" formatCode="[$-409]dddd\,\ mmmm\ dd\,\ yyyy"/>
    <numFmt numFmtId="180" formatCode="&quot;$&quot;0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theme="1" tint="0.04998999834060669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5787B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Font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2" fillId="33" borderId="0" xfId="0" applyNumberFormat="1" applyFont="1" applyFill="1" applyAlignment="1">
      <alignment horizontal="left"/>
    </xf>
    <xf numFmtId="6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Alignment="1">
      <alignment/>
    </xf>
    <xf numFmtId="164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165" fontId="0" fillId="0" borderId="0" xfId="0" applyNumberFormat="1" applyAlignment="1">
      <alignment/>
    </xf>
    <xf numFmtId="164" fontId="0" fillId="0" borderId="0" xfId="0" applyNumberForma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0" fontId="2" fillId="35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64" fontId="0" fillId="36" borderId="0" xfId="0" applyNumberFormat="1" applyFill="1" applyAlignment="1">
      <alignment/>
    </xf>
    <xf numFmtId="164" fontId="2" fillId="36" borderId="0" xfId="0" applyNumberFormat="1" applyFont="1" applyFill="1" applyAlignment="1">
      <alignment horizontal="left"/>
    </xf>
    <xf numFmtId="0" fontId="2" fillId="35" borderId="10" xfId="0" applyFont="1" applyFill="1" applyBorder="1" applyAlignment="1">
      <alignment/>
    </xf>
    <xf numFmtId="0" fontId="0" fillId="35" borderId="11" xfId="0" applyFill="1" applyBorder="1" applyAlignment="1">
      <alignment/>
    </xf>
    <xf numFmtId="164" fontId="2" fillId="35" borderId="12" xfId="0" applyNumberFormat="1" applyFont="1" applyFill="1" applyBorder="1" applyAlignment="1">
      <alignment horizontal="left"/>
    </xf>
    <xf numFmtId="0" fontId="2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164" fontId="2" fillId="35" borderId="15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164" fontId="0" fillId="0" borderId="0" xfId="0" applyNumberFormat="1" applyFont="1" applyFill="1" applyAlignment="1">
      <alignment horizontal="left"/>
    </xf>
    <xf numFmtId="0" fontId="0" fillId="37" borderId="0" xfId="0" applyFill="1" applyAlignment="1">
      <alignment/>
    </xf>
    <xf numFmtId="164" fontId="0" fillId="37" borderId="0" xfId="0" applyNumberFormat="1" applyFill="1" applyAlignment="1">
      <alignment/>
    </xf>
    <xf numFmtId="0" fontId="10" fillId="0" borderId="0" xfId="0" applyFont="1" applyAlignment="1">
      <alignment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10" fillId="0" borderId="19" xfId="0" applyFont="1" applyBorder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43" fontId="10" fillId="0" borderId="0" xfId="42" applyFont="1" applyBorder="1" applyAlignment="1">
      <alignment horizontal="right" vertical="center"/>
    </xf>
    <xf numFmtId="43" fontId="10" fillId="0" borderId="22" xfId="42" applyFont="1" applyBorder="1" applyAlignment="1">
      <alignment horizontal="right" vertical="center"/>
    </xf>
    <xf numFmtId="43" fontId="10" fillId="0" borderId="0" xfId="42" applyFont="1" applyFill="1" applyBorder="1" applyAlignment="1">
      <alignment horizontal="right" vertical="center"/>
    </xf>
    <xf numFmtId="0" fontId="10" fillId="0" borderId="21" xfId="0" applyFont="1" applyBorder="1" applyAlignment="1">
      <alignment vertical="center" wrapText="1"/>
    </xf>
    <xf numFmtId="43" fontId="10" fillId="0" borderId="22" xfId="42" applyFont="1" applyFill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9" fillId="38" borderId="23" xfId="0" applyFont="1" applyFill="1" applyBorder="1" applyAlignment="1">
      <alignment horizontal="right" vertical="center"/>
    </xf>
    <xf numFmtId="43" fontId="29" fillId="38" borderId="24" xfId="42" applyFont="1" applyFill="1" applyBorder="1" applyAlignment="1">
      <alignment horizontal="right" vertical="center"/>
    </xf>
    <xf numFmtId="43" fontId="29" fillId="38" borderId="25" xfId="42" applyFont="1" applyFill="1" applyBorder="1" applyAlignment="1">
      <alignment horizontal="right" vertical="center"/>
    </xf>
    <xf numFmtId="0" fontId="29" fillId="0" borderId="2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22" xfId="0" applyFont="1" applyFill="1" applyBorder="1" applyAlignment="1">
      <alignment horizontal="right" vertical="center"/>
    </xf>
    <xf numFmtId="0" fontId="29" fillId="0" borderId="18" xfId="0" applyFont="1" applyFill="1" applyBorder="1" applyAlignment="1">
      <alignment vertical="center"/>
    </xf>
    <xf numFmtId="43" fontId="30" fillId="0" borderId="19" xfId="42" applyFont="1" applyFill="1" applyBorder="1" applyAlignment="1">
      <alignment horizontal="right" vertical="center"/>
    </xf>
    <xf numFmtId="43" fontId="30" fillId="0" borderId="20" xfId="42" applyFont="1" applyFill="1" applyBorder="1" applyAlignment="1">
      <alignment horizontal="right" vertical="center"/>
    </xf>
    <xf numFmtId="0" fontId="31" fillId="0" borderId="21" xfId="0" applyFont="1" applyBorder="1" applyAlignment="1">
      <alignment horizontal="left" vertical="center"/>
    </xf>
    <xf numFmtId="4" fontId="10" fillId="0" borderId="0" xfId="42" applyNumberFormat="1" applyFont="1" applyFill="1" applyBorder="1" applyAlignment="1">
      <alignment horizontal="right" vertical="center"/>
    </xf>
    <xf numFmtId="4" fontId="10" fillId="0" borderId="22" xfId="42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vertical="center"/>
    </xf>
    <xf numFmtId="0" fontId="10" fillId="0" borderId="21" xfId="0" applyFont="1" applyBorder="1" applyAlignment="1">
      <alignment horizontal="left" vertical="center"/>
    </xf>
    <xf numFmtId="43" fontId="29" fillId="0" borderId="0" xfId="0" applyNumberFormat="1" applyFont="1" applyFill="1" applyBorder="1" applyAlignment="1">
      <alignment horizontal="right" vertical="center"/>
    </xf>
    <xf numFmtId="43" fontId="29" fillId="0" borderId="22" xfId="0" applyNumberFormat="1" applyFont="1" applyFill="1" applyBorder="1" applyAlignment="1">
      <alignment horizontal="right" vertical="center"/>
    </xf>
    <xf numFmtId="43" fontId="29" fillId="38" borderId="24" xfId="42" applyNumberFormat="1" applyFont="1" applyFill="1" applyBorder="1" applyAlignment="1">
      <alignment horizontal="right" vertical="center"/>
    </xf>
    <xf numFmtId="43" fontId="29" fillId="38" borderId="25" xfId="42" applyNumberFormat="1" applyFont="1" applyFill="1" applyBorder="1" applyAlignment="1">
      <alignment horizontal="right" vertical="center"/>
    </xf>
    <xf numFmtId="43" fontId="29" fillId="38" borderId="24" xfId="0" applyNumberFormat="1" applyFont="1" applyFill="1" applyBorder="1" applyAlignment="1">
      <alignment horizontal="right" vertical="center"/>
    </xf>
    <xf numFmtId="43" fontId="29" fillId="38" borderId="25" xfId="0" applyNumberFormat="1" applyFont="1" applyFill="1" applyBorder="1" applyAlignment="1">
      <alignment horizontal="right" vertical="center"/>
    </xf>
    <xf numFmtId="0" fontId="29" fillId="0" borderId="21" xfId="0" applyFont="1" applyFill="1" applyBorder="1" applyAlignment="1">
      <alignment horizontal="right" vertical="center"/>
    </xf>
    <xf numFmtId="43" fontId="29" fillId="0" borderId="0" xfId="42" applyNumberFormat="1" applyFont="1" applyFill="1" applyBorder="1" applyAlignment="1">
      <alignment horizontal="right" vertical="center"/>
    </xf>
    <xf numFmtId="43" fontId="29" fillId="0" borderId="22" xfId="42" applyNumberFormat="1" applyFont="1" applyFill="1" applyBorder="1" applyAlignment="1">
      <alignment horizontal="right" vertical="center"/>
    </xf>
    <xf numFmtId="43" fontId="10" fillId="0" borderId="19" xfId="42" applyFont="1" applyFill="1" applyBorder="1" applyAlignment="1">
      <alignment horizontal="right" vertical="center"/>
    </xf>
    <xf numFmtId="43" fontId="10" fillId="0" borderId="20" xfId="42" applyFont="1" applyFill="1" applyBorder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43" fontId="29" fillId="0" borderId="19" xfId="0" applyNumberFormat="1" applyFont="1" applyFill="1" applyBorder="1" applyAlignment="1">
      <alignment horizontal="right" vertical="center"/>
    </xf>
    <xf numFmtId="43" fontId="29" fillId="0" borderId="20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left" vertical="center"/>
    </xf>
    <xf numFmtId="43" fontId="10" fillId="0" borderId="0" xfId="0" applyNumberFormat="1" applyFont="1" applyFill="1" applyBorder="1" applyAlignment="1">
      <alignment horizontal="right" vertical="center"/>
    </xf>
    <xf numFmtId="43" fontId="10" fillId="0" borderId="22" xfId="0" applyNumberFormat="1" applyFont="1" applyFill="1" applyBorder="1" applyAlignment="1">
      <alignment horizontal="right" vertical="center"/>
    </xf>
    <xf numFmtId="4" fontId="48" fillId="0" borderId="0" xfId="0" applyNumberFormat="1" applyFont="1" applyBorder="1" applyAlignment="1">
      <alignment horizontal="right" vertical="center"/>
    </xf>
    <xf numFmtId="4" fontId="48" fillId="0" borderId="22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29" fillId="0" borderId="21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43" fontId="10" fillId="0" borderId="0" xfId="0" applyNumberFormat="1" applyFont="1" applyBorder="1" applyAlignment="1">
      <alignment horizontal="right" vertical="center"/>
    </xf>
    <xf numFmtId="43" fontId="10" fillId="0" borderId="22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10" fillId="39" borderId="11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/>
    </xf>
    <xf numFmtId="0" fontId="10" fillId="39" borderId="21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22" xfId="0" applyFont="1" applyFill="1" applyBorder="1" applyAlignment="1">
      <alignment horizontal="center" vertical="center"/>
    </xf>
    <xf numFmtId="0" fontId="28" fillId="39" borderId="21" xfId="0" applyFont="1" applyFill="1" applyBorder="1" applyAlignment="1">
      <alignment horizontal="center" vertical="center"/>
    </xf>
    <xf numFmtId="0" fontId="49" fillId="39" borderId="0" xfId="0" applyFont="1" applyFill="1" applyBorder="1" applyAlignment="1">
      <alignment horizontal="center" vertical="center"/>
    </xf>
    <xf numFmtId="0" fontId="49" fillId="39" borderId="2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9" fillId="39" borderId="21" xfId="0" applyFont="1" applyFill="1" applyBorder="1" applyAlignment="1">
      <alignment horizontal="center" vertical="center"/>
    </xf>
    <xf numFmtId="0" fontId="49" fillId="39" borderId="13" xfId="0" applyFont="1" applyFill="1" applyBorder="1" applyAlignment="1">
      <alignment horizontal="center" vertical="center"/>
    </xf>
    <xf numFmtId="0" fontId="49" fillId="39" borderId="14" xfId="0" applyFont="1" applyFill="1" applyBorder="1" applyAlignment="1">
      <alignment horizontal="center" vertical="center"/>
    </xf>
    <xf numFmtId="0" fontId="49" fillId="39" borderId="1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133350</xdr:rowOff>
    </xdr:from>
    <xdr:to>
      <xdr:col>0</xdr:col>
      <xdr:colOff>2486025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2409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152400</xdr:rowOff>
    </xdr:from>
    <xdr:to>
      <xdr:col>4</xdr:col>
      <xdr:colOff>457200</xdr:colOff>
      <xdr:row>46</xdr:row>
      <xdr:rowOff>85725</xdr:rowOff>
    </xdr:to>
    <xdr:sp>
      <xdr:nvSpPr>
        <xdr:cNvPr id="1" name="Line 1"/>
        <xdr:cNvSpPr>
          <a:spLocks/>
        </xdr:cNvSpPr>
      </xdr:nvSpPr>
      <xdr:spPr>
        <a:xfrm>
          <a:off x="190500" y="152400"/>
          <a:ext cx="5867400" cy="741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2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79.7109375" style="48" bestFit="1" customWidth="1"/>
    <col min="2" max="4" width="12.7109375" style="111" bestFit="1" customWidth="1"/>
    <col min="5" max="5" width="46.8515625" style="48" customWidth="1"/>
    <col min="6" max="6" width="12.28125" style="48" bestFit="1" customWidth="1"/>
    <col min="7" max="7" width="12.00390625" style="48" customWidth="1"/>
    <col min="8" max="16384" width="9.140625" style="48" customWidth="1"/>
  </cols>
  <sheetData>
    <row r="1" spans="1:4" ht="15">
      <c r="A1" s="114"/>
      <c r="B1" s="115"/>
      <c r="C1" s="115"/>
      <c r="D1" s="116"/>
    </row>
    <row r="2" spans="1:4" ht="15">
      <c r="A2" s="117"/>
      <c r="B2" s="118"/>
      <c r="C2" s="118"/>
      <c r="D2" s="119"/>
    </row>
    <row r="3" spans="1:4" ht="15">
      <c r="A3" s="120" t="s">
        <v>136</v>
      </c>
      <c r="B3" s="121"/>
      <c r="C3" s="121"/>
      <c r="D3" s="122"/>
    </row>
    <row r="4" spans="1:4" ht="15">
      <c r="A4" s="129" t="s">
        <v>135</v>
      </c>
      <c r="B4" s="121"/>
      <c r="C4" s="121"/>
      <c r="D4" s="122"/>
    </row>
    <row r="5" spans="1:4" ht="15.75" thickBot="1">
      <c r="A5" s="130"/>
      <c r="B5" s="131"/>
      <c r="C5" s="131"/>
      <c r="D5" s="132"/>
    </row>
    <row r="6" spans="1:4" ht="15.75" thickBot="1">
      <c r="A6" s="49" t="s">
        <v>93</v>
      </c>
      <c r="B6" s="50">
        <v>10</v>
      </c>
      <c r="C6" s="50">
        <v>15</v>
      </c>
      <c r="D6" s="51">
        <v>20</v>
      </c>
    </row>
    <row r="7" spans="1:4" ht="15.75" thickBot="1">
      <c r="A7" s="52" t="s">
        <v>90</v>
      </c>
      <c r="B7" s="53" t="s">
        <v>89</v>
      </c>
      <c r="C7" s="53" t="s">
        <v>89</v>
      </c>
      <c r="D7" s="53" t="s">
        <v>89</v>
      </c>
    </row>
    <row r="8" spans="1:6" ht="15">
      <c r="A8" s="54" t="s">
        <v>111</v>
      </c>
      <c r="B8" s="55"/>
      <c r="C8" s="55"/>
      <c r="D8" s="56"/>
      <c r="E8" s="57"/>
      <c r="F8" s="57"/>
    </row>
    <row r="9" spans="1:6" ht="15">
      <c r="A9" s="58" t="s">
        <v>134</v>
      </c>
      <c r="B9" s="59"/>
      <c r="C9" s="59"/>
      <c r="D9" s="60"/>
      <c r="E9" s="57"/>
      <c r="F9" s="57"/>
    </row>
    <row r="10" spans="1:6" ht="15">
      <c r="A10" s="58" t="s">
        <v>95</v>
      </c>
      <c r="B10" s="61"/>
      <c r="C10" s="59"/>
      <c r="D10" s="60"/>
      <c r="E10" s="57"/>
      <c r="F10" s="57"/>
    </row>
    <row r="11" spans="1:6" ht="15">
      <c r="A11" s="62" t="s">
        <v>97</v>
      </c>
      <c r="B11" s="61"/>
      <c r="C11" s="59"/>
      <c r="D11" s="60"/>
      <c r="E11" s="57"/>
      <c r="F11" s="57"/>
    </row>
    <row r="12" spans="1:6" ht="15">
      <c r="A12" s="58" t="s">
        <v>99</v>
      </c>
      <c r="B12" s="61"/>
      <c r="C12" s="59"/>
      <c r="D12" s="60"/>
      <c r="E12" s="57"/>
      <c r="F12" s="57"/>
    </row>
    <row r="13" spans="1:6" ht="15">
      <c r="A13" s="58" t="s">
        <v>117</v>
      </c>
      <c r="B13" s="61"/>
      <c r="C13" s="59"/>
      <c r="D13" s="63"/>
      <c r="E13" s="57"/>
      <c r="F13" s="57"/>
    </row>
    <row r="14" spans="1:6" ht="15">
      <c r="A14" s="58" t="s">
        <v>100</v>
      </c>
      <c r="B14" s="61"/>
      <c r="C14" s="59"/>
      <c r="D14" s="63"/>
      <c r="E14" s="57"/>
      <c r="F14" s="57"/>
    </row>
    <row r="15" spans="1:6" ht="15">
      <c r="A15" s="58" t="s">
        <v>101</v>
      </c>
      <c r="B15" s="61"/>
      <c r="C15" s="59"/>
      <c r="D15" s="63"/>
      <c r="E15" s="57"/>
      <c r="F15" s="57"/>
    </row>
    <row r="16" spans="1:6" ht="15">
      <c r="A16" s="58" t="s">
        <v>126</v>
      </c>
      <c r="B16" s="61"/>
      <c r="C16" s="59"/>
      <c r="D16" s="63"/>
      <c r="E16" s="57"/>
      <c r="F16" s="57"/>
    </row>
    <row r="17" spans="1:6" ht="15">
      <c r="A17" s="58" t="s">
        <v>102</v>
      </c>
      <c r="B17" s="61"/>
      <c r="C17" s="59"/>
      <c r="D17" s="63"/>
      <c r="E17" s="57"/>
      <c r="F17" s="57"/>
    </row>
    <row r="18" spans="1:6" ht="15">
      <c r="A18" s="58" t="s">
        <v>91</v>
      </c>
      <c r="B18" s="61"/>
      <c r="C18" s="59"/>
      <c r="D18" s="63"/>
      <c r="E18" s="57"/>
      <c r="F18" s="57"/>
    </row>
    <row r="19" spans="1:6" ht="15">
      <c r="A19" s="64" t="s">
        <v>92</v>
      </c>
      <c r="B19" s="61">
        <f>SUM(B9:B18)</f>
        <v>0</v>
      </c>
      <c r="C19" s="61">
        <f>SUM(C9:C18)</f>
        <v>0</v>
      </c>
      <c r="D19" s="63">
        <f>SUM(D9:D18)</f>
        <v>0</v>
      </c>
      <c r="E19" s="57"/>
      <c r="F19" s="57"/>
    </row>
    <row r="20" spans="1:6" s="66" customFormat="1" ht="15">
      <c r="A20" s="54" t="s">
        <v>119</v>
      </c>
      <c r="B20" s="55"/>
      <c r="C20" s="55"/>
      <c r="D20" s="56"/>
      <c r="E20" s="65"/>
      <c r="F20" s="65"/>
    </row>
    <row r="21" spans="1:6" s="66" customFormat="1" ht="15">
      <c r="A21" s="58" t="s">
        <v>134</v>
      </c>
      <c r="B21" s="59"/>
      <c r="C21" s="59"/>
      <c r="D21" s="60"/>
      <c r="E21" s="65"/>
      <c r="F21" s="65"/>
    </row>
    <row r="22" spans="1:6" s="66" customFormat="1" ht="15">
      <c r="A22" s="58" t="s">
        <v>95</v>
      </c>
      <c r="B22" s="61"/>
      <c r="C22" s="61"/>
      <c r="D22" s="63"/>
      <c r="E22" s="65"/>
      <c r="F22" s="65"/>
    </row>
    <row r="23" spans="1:6" s="66" customFormat="1" ht="15">
      <c r="A23" s="62" t="s">
        <v>97</v>
      </c>
      <c r="B23" s="61"/>
      <c r="C23" s="61"/>
      <c r="D23" s="63"/>
      <c r="E23" s="65"/>
      <c r="F23" s="65"/>
    </row>
    <row r="24" spans="1:6" ht="15">
      <c r="A24" s="58" t="s">
        <v>99</v>
      </c>
      <c r="B24" s="61"/>
      <c r="C24" s="61"/>
      <c r="D24" s="63"/>
      <c r="E24" s="57"/>
      <c r="F24" s="57"/>
    </row>
    <row r="25" spans="1:6" ht="15">
      <c r="A25" s="58" t="s">
        <v>117</v>
      </c>
      <c r="B25" s="61"/>
      <c r="C25" s="61"/>
      <c r="D25" s="63"/>
      <c r="E25" s="57"/>
      <c r="F25" s="57"/>
    </row>
    <row r="26" spans="1:6" ht="15">
      <c r="A26" s="58" t="s">
        <v>100</v>
      </c>
      <c r="B26" s="61"/>
      <c r="C26" s="61"/>
      <c r="D26" s="63"/>
      <c r="E26" s="57"/>
      <c r="F26" s="57"/>
    </row>
    <row r="27" spans="1:6" ht="15">
      <c r="A27" s="58" t="s">
        <v>101</v>
      </c>
      <c r="B27" s="61"/>
      <c r="C27" s="61"/>
      <c r="D27" s="63"/>
      <c r="E27" s="57"/>
      <c r="F27" s="57"/>
    </row>
    <row r="28" spans="1:6" ht="15">
      <c r="A28" s="58" t="s">
        <v>140</v>
      </c>
      <c r="B28" s="61"/>
      <c r="C28" s="61"/>
      <c r="D28" s="63"/>
      <c r="E28" s="57"/>
      <c r="F28" s="57"/>
    </row>
    <row r="29" spans="1:6" ht="15">
      <c r="A29" s="58" t="s">
        <v>102</v>
      </c>
      <c r="B29" s="61"/>
      <c r="C29" s="61"/>
      <c r="D29" s="63"/>
      <c r="E29" s="57"/>
      <c r="F29" s="57"/>
    </row>
    <row r="30" spans="1:6" ht="15">
      <c r="A30" s="58" t="s">
        <v>91</v>
      </c>
      <c r="B30" s="61"/>
      <c r="C30" s="61"/>
      <c r="D30" s="63"/>
      <c r="E30" s="57"/>
      <c r="F30" s="57"/>
    </row>
    <row r="31" spans="1:6" ht="15">
      <c r="A31" s="64" t="s">
        <v>92</v>
      </c>
      <c r="B31" s="61">
        <f>SUM(B21:B30)</f>
        <v>0</v>
      </c>
      <c r="C31" s="61">
        <f>SUM(C21:C30)</f>
        <v>0</v>
      </c>
      <c r="D31" s="63">
        <f>SUM(D21:D30)</f>
        <v>0</v>
      </c>
      <c r="E31" s="57"/>
      <c r="F31" s="57"/>
    </row>
    <row r="32" spans="1:6" ht="15.75" thickBot="1">
      <c r="A32" s="64"/>
      <c r="B32" s="61"/>
      <c r="C32" s="61"/>
      <c r="D32" s="63"/>
      <c r="E32" s="57"/>
      <c r="F32" s="57"/>
    </row>
    <row r="33" spans="1:6" ht="15.75" thickBot="1">
      <c r="A33" s="67" t="s">
        <v>118</v>
      </c>
      <c r="B33" s="68">
        <f>SUM(B19+B31)/B6</f>
        <v>0</v>
      </c>
      <c r="C33" s="68">
        <f>SUM(C19+C31)/C6</f>
        <v>0</v>
      </c>
      <c r="D33" s="69">
        <f>SUM(D19+D31)/D6</f>
        <v>0</v>
      </c>
      <c r="E33" s="57"/>
      <c r="F33" s="57"/>
    </row>
    <row r="34" spans="1:6" ht="15">
      <c r="A34" s="70"/>
      <c r="B34" s="71"/>
      <c r="C34" s="71"/>
      <c r="D34" s="72"/>
      <c r="E34" s="57"/>
      <c r="F34" s="57"/>
    </row>
    <row r="35" spans="1:6" ht="15">
      <c r="A35" s="73" t="s">
        <v>112</v>
      </c>
      <c r="B35" s="74"/>
      <c r="C35" s="74"/>
      <c r="D35" s="75"/>
      <c r="E35" s="57"/>
      <c r="F35" s="57"/>
    </row>
    <row r="36" spans="1:6" ht="15">
      <c r="A36" s="76" t="s">
        <v>113</v>
      </c>
      <c r="B36" s="77"/>
      <c r="C36" s="77"/>
      <c r="D36" s="78"/>
      <c r="E36" s="57"/>
      <c r="F36" s="57"/>
    </row>
    <row r="37" spans="1:6" ht="15">
      <c r="A37" s="76" t="s">
        <v>120</v>
      </c>
      <c r="B37" s="77"/>
      <c r="C37" s="77"/>
      <c r="D37" s="78"/>
      <c r="E37" s="57"/>
      <c r="F37" s="57"/>
    </row>
    <row r="38" spans="1:6" ht="15">
      <c r="A38" s="79" t="s">
        <v>121</v>
      </c>
      <c r="B38" s="77"/>
      <c r="C38" s="77"/>
      <c r="D38" s="78"/>
      <c r="E38" s="57"/>
      <c r="F38" s="57"/>
    </row>
    <row r="39" spans="1:6" ht="15">
      <c r="A39" s="79"/>
      <c r="B39" s="77"/>
      <c r="C39" s="77"/>
      <c r="D39" s="78"/>
      <c r="E39" s="57"/>
      <c r="F39" s="57"/>
    </row>
    <row r="40" spans="1:6" ht="15">
      <c r="A40" s="80"/>
      <c r="B40" s="77"/>
      <c r="C40" s="77"/>
      <c r="D40" s="78"/>
      <c r="E40" s="57"/>
      <c r="F40" s="57"/>
    </row>
    <row r="41" spans="1:6" ht="15">
      <c r="A41" s="64" t="s">
        <v>92</v>
      </c>
      <c r="B41" s="81">
        <f>SUM(B36:B40)</f>
        <v>0</v>
      </c>
      <c r="C41" s="81">
        <f>SUM(C36:C40)</f>
        <v>0</v>
      </c>
      <c r="D41" s="82">
        <f>SUM(D36:D40)</f>
        <v>0</v>
      </c>
      <c r="E41" s="57"/>
      <c r="F41" s="57"/>
    </row>
    <row r="42" spans="1:6" ht="15.75" thickBot="1">
      <c r="A42" s="64"/>
      <c r="B42" s="81"/>
      <c r="C42" s="81"/>
      <c r="D42" s="82"/>
      <c r="E42" s="57"/>
      <c r="F42" s="57"/>
    </row>
    <row r="43" spans="1:6" ht="15.75" thickBot="1">
      <c r="A43" s="67" t="s">
        <v>116</v>
      </c>
      <c r="B43" s="68">
        <f>B41/B6</f>
        <v>0</v>
      </c>
      <c r="C43" s="68">
        <f>C41/C6</f>
        <v>0</v>
      </c>
      <c r="D43" s="69">
        <f>D41/D6</f>
        <v>0</v>
      </c>
      <c r="E43" s="57"/>
      <c r="F43" s="57"/>
    </row>
    <row r="44" spans="1:6" ht="15">
      <c r="A44" s="79"/>
      <c r="B44" s="61"/>
      <c r="C44" s="61"/>
      <c r="D44" s="63"/>
      <c r="E44" s="57"/>
      <c r="F44" s="57"/>
    </row>
    <row r="45" spans="1:6" ht="15">
      <c r="A45" s="73" t="s">
        <v>115</v>
      </c>
      <c r="B45" s="74"/>
      <c r="C45" s="74"/>
      <c r="D45" s="75"/>
      <c r="E45" s="57"/>
      <c r="F45" s="57"/>
    </row>
    <row r="46" spans="1:6" ht="15">
      <c r="A46" s="76" t="s">
        <v>137</v>
      </c>
      <c r="B46" s="77"/>
      <c r="C46" s="77"/>
      <c r="D46" s="78"/>
      <c r="E46" s="57"/>
      <c r="F46" s="57"/>
    </row>
    <row r="47" spans="1:6" ht="15">
      <c r="A47" s="76" t="s">
        <v>114</v>
      </c>
      <c r="B47" s="77"/>
      <c r="C47" s="77"/>
      <c r="D47" s="78"/>
      <c r="E47" s="57"/>
      <c r="F47" s="57"/>
    </row>
    <row r="48" spans="1:6" ht="15">
      <c r="A48" s="79" t="s">
        <v>103</v>
      </c>
      <c r="B48" s="77"/>
      <c r="C48" s="77"/>
      <c r="D48" s="78"/>
      <c r="E48" s="57"/>
      <c r="F48" s="57"/>
    </row>
    <row r="49" spans="1:6" ht="15">
      <c r="A49" s="79" t="s">
        <v>105</v>
      </c>
      <c r="B49" s="77"/>
      <c r="C49" s="77"/>
      <c r="D49" s="78"/>
      <c r="E49" s="57"/>
      <c r="F49" s="57"/>
    </row>
    <row r="50" spans="1:6" ht="15">
      <c r="A50" s="79" t="s">
        <v>141</v>
      </c>
      <c r="B50" s="77"/>
      <c r="C50" s="77"/>
      <c r="D50" s="78"/>
      <c r="E50" s="57"/>
      <c r="F50" s="57"/>
    </row>
    <row r="51" spans="1:6" ht="15">
      <c r="A51" s="79" t="s">
        <v>95</v>
      </c>
      <c r="B51" s="77"/>
      <c r="C51" s="77"/>
      <c r="D51" s="78"/>
      <c r="E51" s="57"/>
      <c r="F51" s="57"/>
    </row>
    <row r="52" spans="1:6" ht="15">
      <c r="A52" s="58" t="s">
        <v>98</v>
      </c>
      <c r="B52" s="77"/>
      <c r="C52" s="77"/>
      <c r="D52" s="78"/>
      <c r="E52" s="57"/>
      <c r="F52" s="57"/>
    </row>
    <row r="53" spans="1:6" ht="15">
      <c r="A53" s="80" t="s">
        <v>96</v>
      </c>
      <c r="B53" s="77"/>
      <c r="C53" s="77"/>
      <c r="D53" s="78"/>
      <c r="E53" s="57"/>
      <c r="F53" s="57"/>
    </row>
    <row r="54" spans="1:6" ht="15">
      <c r="A54" s="58" t="s">
        <v>140</v>
      </c>
      <c r="B54" s="61"/>
      <c r="C54" s="61"/>
      <c r="D54" s="63"/>
      <c r="E54" s="57"/>
      <c r="F54" s="57"/>
    </row>
    <row r="55" spans="1:6" ht="15">
      <c r="A55" s="80" t="s">
        <v>104</v>
      </c>
      <c r="B55" s="77"/>
      <c r="C55" s="77"/>
      <c r="D55" s="78"/>
      <c r="E55" s="57"/>
      <c r="F55" s="57"/>
    </row>
    <row r="56" spans="1:6" ht="15">
      <c r="A56" s="64" t="s">
        <v>92</v>
      </c>
      <c r="B56" s="81">
        <f>SUM(B46:B55)</f>
        <v>0</v>
      </c>
      <c r="C56" s="81">
        <f>SUM(C46:C55)</f>
        <v>0</v>
      </c>
      <c r="D56" s="82">
        <f>SUM(D46:D55)</f>
        <v>0</v>
      </c>
      <c r="E56" s="57"/>
      <c r="F56" s="57"/>
    </row>
    <row r="57" spans="1:6" ht="15.75" thickBot="1">
      <c r="A57" s="64"/>
      <c r="B57" s="81"/>
      <c r="C57" s="81"/>
      <c r="D57" s="82"/>
      <c r="E57" s="57"/>
      <c r="F57" s="57"/>
    </row>
    <row r="58" spans="1:6" ht="15.75" thickBot="1">
      <c r="A58" s="67" t="s">
        <v>124</v>
      </c>
      <c r="B58" s="83">
        <f>SUM(B33+B43+B56)</f>
        <v>0</v>
      </c>
      <c r="C58" s="83">
        <f>SUM(C33+C43+C56)</f>
        <v>0</v>
      </c>
      <c r="D58" s="84">
        <f>SUM(D33+D43+D56)</f>
        <v>0</v>
      </c>
      <c r="E58" s="57"/>
      <c r="F58" s="57"/>
    </row>
    <row r="59" spans="1:6" ht="15.75" thickBot="1">
      <c r="A59" s="79" t="s">
        <v>145</v>
      </c>
      <c r="B59" s="77">
        <f>B58*0.1</f>
        <v>0</v>
      </c>
      <c r="C59" s="77">
        <f>C58*0.1</f>
        <v>0</v>
      </c>
      <c r="D59" s="78">
        <f>D58*0.1</f>
        <v>0</v>
      </c>
      <c r="E59" s="57"/>
      <c r="F59" s="57"/>
    </row>
    <row r="60" spans="1:6" ht="15.75" thickBot="1">
      <c r="A60" s="67" t="s">
        <v>125</v>
      </c>
      <c r="B60" s="85">
        <f>B58+B59</f>
        <v>0</v>
      </c>
      <c r="C60" s="85">
        <f>C58+C59</f>
        <v>0</v>
      </c>
      <c r="D60" s="86">
        <f>D58+D59</f>
        <v>0</v>
      </c>
      <c r="E60" s="57"/>
      <c r="F60" s="57"/>
    </row>
    <row r="61" spans="1:6" ht="15">
      <c r="A61" s="87"/>
      <c r="B61" s="88"/>
      <c r="C61" s="88"/>
      <c r="D61" s="89"/>
      <c r="E61" s="57"/>
      <c r="F61" s="57"/>
    </row>
    <row r="62" spans="1:6" ht="15">
      <c r="A62" s="54" t="s">
        <v>122</v>
      </c>
      <c r="B62" s="90"/>
      <c r="C62" s="90"/>
      <c r="D62" s="91"/>
      <c r="E62" s="65"/>
      <c r="F62" s="57"/>
    </row>
    <row r="63" spans="1:6" ht="38.25" customHeight="1">
      <c r="A63" s="62" t="s">
        <v>146</v>
      </c>
      <c r="B63" s="77"/>
      <c r="C63" s="77"/>
      <c r="D63" s="78"/>
      <c r="E63" s="57"/>
      <c r="F63" s="57"/>
    </row>
    <row r="64" spans="1:6" ht="15">
      <c r="A64" s="62" t="s">
        <v>142</v>
      </c>
      <c r="B64" s="77"/>
      <c r="C64" s="77"/>
      <c r="D64" s="78"/>
      <c r="E64" s="57"/>
      <c r="F64" s="57"/>
    </row>
    <row r="65" spans="1:6" ht="15">
      <c r="A65" s="79" t="s">
        <v>94</v>
      </c>
      <c r="B65" s="77"/>
      <c r="C65" s="77"/>
      <c r="D65" s="78"/>
      <c r="E65" s="57"/>
      <c r="F65" s="57"/>
    </row>
    <row r="66" spans="1:6" ht="15">
      <c r="A66" s="79" t="s">
        <v>139</v>
      </c>
      <c r="B66" s="77"/>
      <c r="C66" s="77"/>
      <c r="D66" s="78"/>
      <c r="E66" s="57"/>
      <c r="F66" s="57"/>
    </row>
    <row r="67" spans="1:6" ht="15">
      <c r="A67" s="79" t="s">
        <v>138</v>
      </c>
      <c r="B67" s="77">
        <v>145</v>
      </c>
      <c r="C67" s="77">
        <f>B67</f>
        <v>145</v>
      </c>
      <c r="D67" s="78">
        <f>C67</f>
        <v>145</v>
      </c>
      <c r="E67" s="57"/>
      <c r="F67" s="57"/>
    </row>
    <row r="68" spans="1:6" ht="15.75" thickBot="1">
      <c r="A68" s="79"/>
      <c r="B68" s="77"/>
      <c r="C68" s="77"/>
      <c r="D68" s="78"/>
      <c r="E68" s="57"/>
      <c r="F68" s="57"/>
    </row>
    <row r="69" spans="1:6" ht="15.75" thickBot="1">
      <c r="A69" s="67" t="s">
        <v>123</v>
      </c>
      <c r="B69" s="85">
        <f>SUM(B63:B67)+B60</f>
        <v>145</v>
      </c>
      <c r="C69" s="85">
        <f>SUM(C63:C67)+C60</f>
        <v>145</v>
      </c>
      <c r="D69" s="85">
        <f>SUM(D63:D67)+D60</f>
        <v>145</v>
      </c>
      <c r="E69" s="57"/>
      <c r="F69" s="57"/>
    </row>
    <row r="70" spans="1:6" ht="15">
      <c r="A70" s="87"/>
      <c r="B70" s="81"/>
      <c r="C70" s="81"/>
      <c r="D70" s="82"/>
      <c r="E70" s="57"/>
      <c r="F70" s="57"/>
    </row>
    <row r="71" spans="1:6" ht="15">
      <c r="A71" s="92" t="s">
        <v>132</v>
      </c>
      <c r="B71" s="93"/>
      <c r="C71" s="93"/>
      <c r="D71" s="94"/>
      <c r="E71" s="57"/>
      <c r="F71" s="57"/>
    </row>
    <row r="72" spans="1:6" ht="15">
      <c r="A72" s="95" t="s">
        <v>143</v>
      </c>
      <c r="B72" s="96">
        <v>50</v>
      </c>
      <c r="C72" s="96">
        <f>B72</f>
        <v>50</v>
      </c>
      <c r="D72" s="97">
        <f>C72</f>
        <v>50</v>
      </c>
      <c r="E72" s="57"/>
      <c r="F72" s="57"/>
    </row>
    <row r="73" spans="1:6" ht="15">
      <c r="A73" s="95" t="s">
        <v>144</v>
      </c>
      <c r="B73" s="96">
        <v>50</v>
      </c>
      <c r="C73" s="96">
        <f>B73</f>
        <v>50</v>
      </c>
      <c r="D73" s="97">
        <f>C73</f>
        <v>50</v>
      </c>
      <c r="E73" s="57"/>
      <c r="F73" s="57"/>
    </row>
    <row r="74" spans="1:6" ht="15">
      <c r="A74" s="87"/>
      <c r="B74" s="81"/>
      <c r="C74" s="81"/>
      <c r="D74" s="82"/>
      <c r="E74" s="57"/>
      <c r="F74" s="57"/>
    </row>
    <row r="75" spans="1:6" ht="15">
      <c r="A75" s="92" t="s">
        <v>147</v>
      </c>
      <c r="B75" s="55"/>
      <c r="C75" s="55"/>
      <c r="D75" s="56"/>
      <c r="E75" s="57"/>
      <c r="F75" s="57"/>
    </row>
    <row r="76" spans="1:6" ht="15">
      <c r="A76" s="58" t="s">
        <v>106</v>
      </c>
      <c r="B76" s="98"/>
      <c r="C76" s="98"/>
      <c r="D76" s="99"/>
      <c r="E76" s="57"/>
      <c r="F76" s="57"/>
    </row>
    <row r="77" spans="1:6" s="102" customFormat="1" ht="15">
      <c r="A77" s="58" t="s">
        <v>107</v>
      </c>
      <c r="B77" s="100"/>
      <c r="C77" s="100"/>
      <c r="D77" s="101"/>
      <c r="E77" s="65"/>
      <c r="F77" s="65"/>
    </row>
    <row r="78" spans="1:6" ht="15">
      <c r="A78" s="58" t="s">
        <v>108</v>
      </c>
      <c r="B78" s="98"/>
      <c r="C78" s="98"/>
      <c r="D78" s="99"/>
      <c r="E78" s="57"/>
      <c r="F78" s="57"/>
    </row>
    <row r="79" spans="1:6" ht="15">
      <c r="A79" s="58" t="s">
        <v>109</v>
      </c>
      <c r="B79" s="100"/>
      <c r="C79" s="100"/>
      <c r="D79" s="101"/>
      <c r="E79" s="57"/>
      <c r="F79" s="57"/>
    </row>
    <row r="80" spans="1:6" ht="15">
      <c r="A80" s="58"/>
      <c r="B80" s="100"/>
      <c r="C80" s="100"/>
      <c r="D80" s="101"/>
      <c r="E80" s="57"/>
      <c r="F80" s="57"/>
    </row>
    <row r="81" spans="1:6" ht="15">
      <c r="A81" s="103" t="s">
        <v>133</v>
      </c>
      <c r="B81" s="104"/>
      <c r="C81" s="104"/>
      <c r="D81" s="105"/>
      <c r="E81" s="57"/>
      <c r="F81" s="57"/>
    </row>
    <row r="82" spans="1:6" ht="15">
      <c r="A82" s="58" t="s">
        <v>106</v>
      </c>
      <c r="B82" s="106">
        <f>B72+B73+B76+B69</f>
        <v>245</v>
      </c>
      <c r="C82" s="106">
        <f>C72+C73+C76+C69</f>
        <v>245</v>
      </c>
      <c r="D82" s="107">
        <f>D72+D73+D76+D69</f>
        <v>245</v>
      </c>
      <c r="E82" s="57"/>
      <c r="F82" s="57"/>
    </row>
    <row r="83" spans="1:6" ht="15">
      <c r="A83" s="58" t="s">
        <v>110</v>
      </c>
      <c r="B83" s="106">
        <f>B72+B73+B77+B69</f>
        <v>245</v>
      </c>
      <c r="C83" s="106">
        <f>C72+C73+C77+C69</f>
        <v>245</v>
      </c>
      <c r="D83" s="107">
        <f>D72+D73+D77+D69</f>
        <v>245</v>
      </c>
      <c r="E83" s="57"/>
      <c r="F83" s="57"/>
    </row>
    <row r="84" spans="1:6" ht="15">
      <c r="A84" s="58" t="s">
        <v>108</v>
      </c>
      <c r="B84" s="106">
        <f>B72+B73+B78+B69</f>
        <v>245</v>
      </c>
      <c r="C84" s="106">
        <f>C72+C73+C78+C69</f>
        <v>245</v>
      </c>
      <c r="D84" s="107">
        <f>D72+D73+D78+D69</f>
        <v>245</v>
      </c>
      <c r="E84" s="57"/>
      <c r="F84" s="57"/>
    </row>
    <row r="85" spans="1:6" ht="15">
      <c r="A85" s="58" t="s">
        <v>109</v>
      </c>
      <c r="B85" s="106">
        <f>B72+B73+B79+B69</f>
        <v>245</v>
      </c>
      <c r="C85" s="106">
        <f>C72+C73+C79+C69</f>
        <v>245</v>
      </c>
      <c r="D85" s="107">
        <f>D72+D73+D79+D69</f>
        <v>245</v>
      </c>
      <c r="E85" s="57"/>
      <c r="F85" s="57"/>
    </row>
    <row r="86" spans="1:6" ht="15">
      <c r="A86" s="58"/>
      <c r="B86" s="108"/>
      <c r="C86" s="108"/>
      <c r="D86" s="109"/>
      <c r="E86" s="57"/>
      <c r="F86" s="57"/>
    </row>
    <row r="87" spans="1:6" ht="15.75" thickBot="1">
      <c r="A87" s="58"/>
      <c r="B87" s="108"/>
      <c r="C87" s="108"/>
      <c r="D87" s="109"/>
      <c r="E87" s="57"/>
      <c r="F87" s="57"/>
    </row>
    <row r="88" spans="1:6" ht="15">
      <c r="A88" s="110" t="s">
        <v>127</v>
      </c>
      <c r="B88" s="125" t="s">
        <v>131</v>
      </c>
      <c r="C88" s="125"/>
      <c r="D88" s="126"/>
      <c r="E88" s="57"/>
      <c r="F88" s="57"/>
    </row>
    <row r="89" spans="1:6" ht="15">
      <c r="A89" s="58" t="s">
        <v>128</v>
      </c>
      <c r="B89" s="127"/>
      <c r="C89" s="127"/>
      <c r="D89" s="128"/>
      <c r="E89" s="57"/>
      <c r="F89" s="57"/>
    </row>
    <row r="90" spans="1:6" ht="15">
      <c r="A90" s="58" t="s">
        <v>129</v>
      </c>
      <c r="B90" s="127"/>
      <c r="C90" s="127"/>
      <c r="D90" s="128"/>
      <c r="E90" s="57"/>
      <c r="F90" s="57"/>
    </row>
    <row r="91" spans="1:6" ht="15.75" thickBot="1">
      <c r="A91" s="52" t="s">
        <v>130</v>
      </c>
      <c r="B91" s="123"/>
      <c r="C91" s="123"/>
      <c r="D91" s="124"/>
      <c r="E91" s="57"/>
      <c r="F91" s="57"/>
    </row>
    <row r="92" spans="1:6" ht="15">
      <c r="A92" s="57"/>
      <c r="B92" s="108"/>
      <c r="C92" s="108"/>
      <c r="D92" s="108"/>
      <c r="E92" s="57"/>
      <c r="F92" s="57"/>
    </row>
    <row r="93" spans="1:6" ht="15">
      <c r="A93" s="57"/>
      <c r="B93" s="108"/>
      <c r="C93" s="108"/>
      <c r="D93" s="108"/>
      <c r="E93" s="57"/>
      <c r="F93" s="57"/>
    </row>
    <row r="94" spans="1:6" s="66" customFormat="1" ht="15">
      <c r="A94" s="48"/>
      <c r="B94" s="111"/>
      <c r="C94" s="111"/>
      <c r="D94" s="111"/>
      <c r="E94" s="57"/>
      <c r="F94" s="65"/>
    </row>
    <row r="95" spans="1:6" s="66" customFormat="1" ht="15">
      <c r="A95" s="48"/>
      <c r="B95" s="111"/>
      <c r="C95" s="111"/>
      <c r="D95" s="111"/>
      <c r="E95" s="57"/>
      <c r="F95" s="65"/>
    </row>
    <row r="96" spans="5:6" ht="15">
      <c r="E96" s="57"/>
      <c r="F96" s="57"/>
    </row>
    <row r="97" spans="5:6" ht="15">
      <c r="E97" s="57"/>
      <c r="F97" s="57"/>
    </row>
    <row r="98" spans="5:6" ht="15">
      <c r="E98" s="57"/>
      <c r="F98" s="57"/>
    </row>
    <row r="99" spans="5:6" ht="15">
      <c r="E99" s="57"/>
      <c r="F99" s="57"/>
    </row>
    <row r="100" spans="5:6" ht="15">
      <c r="E100" s="57"/>
      <c r="F100" s="57"/>
    </row>
    <row r="101" spans="5:6" ht="15">
      <c r="E101" s="57"/>
      <c r="F101" s="57"/>
    </row>
    <row r="102" spans="5:6" ht="15">
      <c r="E102" s="57"/>
      <c r="F102" s="57"/>
    </row>
    <row r="103" spans="5:6" ht="15">
      <c r="E103" s="57"/>
      <c r="F103" s="57"/>
    </row>
    <row r="104" spans="5:6" ht="15">
      <c r="E104" s="57"/>
      <c r="F104" s="57"/>
    </row>
    <row r="105" spans="5:6" ht="15">
      <c r="E105" s="57"/>
      <c r="F105" s="57"/>
    </row>
    <row r="106" spans="5:6" ht="15">
      <c r="E106" s="57"/>
      <c r="F106" s="57"/>
    </row>
    <row r="107" spans="1:6" ht="15">
      <c r="A107" s="112"/>
      <c r="E107" s="57"/>
      <c r="F107" s="57"/>
    </row>
    <row r="108" spans="1:6" ht="15">
      <c r="A108" s="112"/>
      <c r="E108" s="57"/>
      <c r="F108" s="57"/>
    </row>
    <row r="109" spans="1:6" ht="15">
      <c r="A109" s="112"/>
      <c r="E109" s="57"/>
      <c r="F109" s="57"/>
    </row>
    <row r="110" spans="1:6" ht="15">
      <c r="A110" s="112"/>
      <c r="E110" s="57"/>
      <c r="F110" s="57"/>
    </row>
    <row r="111" spans="1:6" ht="15">
      <c r="A111" s="112"/>
      <c r="E111" s="57"/>
      <c r="F111" s="57"/>
    </row>
    <row r="112" spans="1:6" ht="15">
      <c r="A112" s="112"/>
      <c r="E112" s="57"/>
      <c r="F112" s="57"/>
    </row>
    <row r="113" spans="1:6" ht="15">
      <c r="A113" s="112"/>
      <c r="E113" s="57"/>
      <c r="F113" s="57"/>
    </row>
    <row r="114" spans="1:6" ht="15">
      <c r="A114" s="112"/>
      <c r="E114" s="57"/>
      <c r="F114" s="57"/>
    </row>
    <row r="115" spans="1:6" ht="15">
      <c r="A115" s="112"/>
      <c r="E115" s="57"/>
      <c r="F115" s="57"/>
    </row>
    <row r="116" spans="1:6" ht="15">
      <c r="A116" s="112"/>
      <c r="E116" s="57"/>
      <c r="F116" s="57"/>
    </row>
    <row r="117" spans="1:6" ht="15">
      <c r="A117" s="112"/>
      <c r="E117" s="57"/>
      <c r="F117" s="57"/>
    </row>
    <row r="118" spans="1:6" ht="15">
      <c r="A118" s="112"/>
      <c r="E118" s="57"/>
      <c r="F118" s="57"/>
    </row>
    <row r="119" spans="1:6" ht="15">
      <c r="A119" s="112"/>
      <c r="E119" s="57"/>
      <c r="F119" s="57"/>
    </row>
    <row r="120" spans="1:6" ht="15">
      <c r="A120" s="112"/>
      <c r="E120" s="57"/>
      <c r="F120" s="57"/>
    </row>
    <row r="121" spans="1:6" ht="15">
      <c r="A121" s="112"/>
      <c r="E121" s="57"/>
      <c r="F121" s="57"/>
    </row>
    <row r="122" spans="1:6" ht="15">
      <c r="A122" s="112"/>
      <c r="E122" s="57"/>
      <c r="F122" s="57"/>
    </row>
    <row r="123" spans="1:6" ht="15">
      <c r="A123" s="112"/>
      <c r="E123" s="57"/>
      <c r="F123" s="57"/>
    </row>
    <row r="124" spans="1:6" ht="15">
      <c r="A124" s="112"/>
      <c r="E124" s="57"/>
      <c r="F124" s="57"/>
    </row>
    <row r="125" spans="1:6" ht="15">
      <c r="A125" s="112"/>
      <c r="E125" s="57"/>
      <c r="F125" s="57"/>
    </row>
    <row r="126" spans="1:6" ht="15">
      <c r="A126" s="112"/>
      <c r="E126" s="57"/>
      <c r="F126" s="57"/>
    </row>
    <row r="127" spans="1:6" ht="15">
      <c r="A127" s="112"/>
      <c r="E127" s="57"/>
      <c r="F127" s="57"/>
    </row>
    <row r="128" spans="1:6" ht="15">
      <c r="A128" s="112"/>
      <c r="E128" s="57"/>
      <c r="F128" s="57"/>
    </row>
    <row r="129" spans="1:6" ht="15">
      <c r="A129" s="112"/>
      <c r="E129" s="57"/>
      <c r="F129" s="57"/>
    </row>
    <row r="130" spans="1:6" ht="15">
      <c r="A130" s="112"/>
      <c r="E130" s="57"/>
      <c r="F130" s="57"/>
    </row>
    <row r="131" spans="1:6" ht="15">
      <c r="A131" s="112"/>
      <c r="E131" s="57"/>
      <c r="F131" s="57"/>
    </row>
    <row r="132" spans="1:6" ht="15">
      <c r="A132" s="112"/>
      <c r="E132" s="57"/>
      <c r="F132" s="57"/>
    </row>
    <row r="133" spans="1:6" ht="15">
      <c r="A133" s="112"/>
      <c r="E133" s="57"/>
      <c r="F133" s="57"/>
    </row>
    <row r="134" spans="1:6" ht="15">
      <c r="A134" s="112"/>
      <c r="E134" s="57"/>
      <c r="F134" s="57"/>
    </row>
    <row r="135" spans="1:6" ht="15">
      <c r="A135" s="112"/>
      <c r="E135" s="57"/>
      <c r="F135" s="57"/>
    </row>
    <row r="136" spans="1:6" ht="15">
      <c r="A136" s="112"/>
      <c r="E136" s="57"/>
      <c r="F136" s="57"/>
    </row>
    <row r="137" spans="1:6" ht="15">
      <c r="A137" s="112"/>
      <c r="E137" s="57"/>
      <c r="F137" s="57"/>
    </row>
    <row r="138" spans="1:6" ht="15">
      <c r="A138" s="112"/>
      <c r="E138" s="57"/>
      <c r="F138" s="57"/>
    </row>
    <row r="139" spans="1:6" ht="15">
      <c r="A139" s="112"/>
      <c r="E139" s="57"/>
      <c r="F139" s="57"/>
    </row>
    <row r="140" spans="1:6" ht="15">
      <c r="A140" s="112"/>
      <c r="E140" s="57"/>
      <c r="F140" s="57"/>
    </row>
    <row r="141" spans="1:6" ht="15">
      <c r="A141" s="112"/>
      <c r="E141" s="57"/>
      <c r="F141" s="57"/>
    </row>
    <row r="142" spans="1:6" ht="15">
      <c r="A142" s="112"/>
      <c r="E142" s="57"/>
      <c r="F142" s="57"/>
    </row>
    <row r="143" spans="1:6" ht="15">
      <c r="A143" s="112"/>
      <c r="E143" s="57"/>
      <c r="F143" s="57"/>
    </row>
    <row r="144" spans="1:6" ht="15">
      <c r="A144" s="112"/>
      <c r="E144" s="57"/>
      <c r="F144" s="57"/>
    </row>
    <row r="145" spans="1:6" ht="15">
      <c r="A145" s="112"/>
      <c r="E145" s="57"/>
      <c r="F145" s="57"/>
    </row>
    <row r="146" spans="1:6" ht="15">
      <c r="A146" s="112"/>
      <c r="E146" s="57"/>
      <c r="F146" s="57"/>
    </row>
    <row r="147" spans="1:6" ht="15">
      <c r="A147" s="112"/>
      <c r="E147" s="57"/>
      <c r="F147" s="57"/>
    </row>
    <row r="148" spans="1:6" ht="15">
      <c r="A148" s="112"/>
      <c r="E148" s="57"/>
      <c r="F148" s="57"/>
    </row>
    <row r="149" spans="2:6" ht="15">
      <c r="B149" s="113"/>
      <c r="C149" s="113"/>
      <c r="D149" s="113"/>
      <c r="E149" s="57"/>
      <c r="F149" s="57"/>
    </row>
    <row r="150" spans="2:6" ht="15">
      <c r="B150" s="113"/>
      <c r="C150" s="113"/>
      <c r="D150" s="113"/>
      <c r="E150" s="57"/>
      <c r="F150" s="57"/>
    </row>
    <row r="151" spans="2:6" ht="15">
      <c r="B151" s="113"/>
      <c r="C151" s="113"/>
      <c r="D151" s="113"/>
      <c r="E151" s="57"/>
      <c r="F151" s="57"/>
    </row>
    <row r="152" spans="2:6" ht="15">
      <c r="B152" s="113"/>
      <c r="C152" s="113"/>
      <c r="D152" s="113"/>
      <c r="E152" s="57"/>
      <c r="F152" s="57"/>
    </row>
    <row r="153" spans="2:6" ht="15">
      <c r="B153" s="113"/>
      <c r="C153" s="113"/>
      <c r="D153" s="113"/>
      <c r="E153" s="57"/>
      <c r="F153" s="57"/>
    </row>
    <row r="154" spans="2:6" ht="15">
      <c r="B154" s="113"/>
      <c r="C154" s="113"/>
      <c r="D154" s="113"/>
      <c r="E154" s="57"/>
      <c r="F154" s="57"/>
    </row>
    <row r="155" spans="2:6" ht="15">
      <c r="B155" s="113"/>
      <c r="C155" s="113"/>
      <c r="D155" s="113"/>
      <c r="E155" s="57"/>
      <c r="F155" s="57"/>
    </row>
    <row r="156" spans="2:6" ht="15">
      <c r="B156" s="113"/>
      <c r="C156" s="113"/>
      <c r="D156" s="113"/>
      <c r="E156" s="57"/>
      <c r="F156" s="57"/>
    </row>
    <row r="157" spans="2:6" ht="15">
      <c r="B157" s="113"/>
      <c r="C157" s="113"/>
      <c r="D157" s="113"/>
      <c r="E157" s="57"/>
      <c r="F157" s="57"/>
    </row>
    <row r="158" spans="2:6" ht="15">
      <c r="B158" s="113"/>
      <c r="C158" s="113"/>
      <c r="D158" s="113"/>
      <c r="E158" s="57"/>
      <c r="F158" s="57"/>
    </row>
    <row r="159" spans="2:6" ht="15">
      <c r="B159" s="113"/>
      <c r="C159" s="113"/>
      <c r="D159" s="113"/>
      <c r="E159" s="57"/>
      <c r="F159" s="57"/>
    </row>
    <row r="160" spans="2:6" ht="15">
      <c r="B160" s="113"/>
      <c r="C160" s="113"/>
      <c r="D160" s="113"/>
      <c r="E160" s="57"/>
      <c r="F160" s="57"/>
    </row>
    <row r="161" spans="2:6" ht="15">
      <c r="B161" s="113"/>
      <c r="C161" s="113"/>
      <c r="D161" s="113"/>
      <c r="E161" s="57"/>
      <c r="F161" s="57"/>
    </row>
    <row r="162" spans="2:6" ht="15">
      <c r="B162" s="113"/>
      <c r="C162" s="113"/>
      <c r="D162" s="113"/>
      <c r="E162" s="57"/>
      <c r="F162" s="57"/>
    </row>
    <row r="163" spans="2:6" ht="15">
      <c r="B163" s="113"/>
      <c r="C163" s="113"/>
      <c r="D163" s="113"/>
      <c r="E163" s="57"/>
      <c r="F163" s="57"/>
    </row>
    <row r="164" spans="2:6" ht="15">
      <c r="B164" s="113"/>
      <c r="C164" s="113"/>
      <c r="D164" s="113"/>
      <c r="E164" s="57"/>
      <c r="F164" s="57"/>
    </row>
    <row r="165" spans="2:6" ht="15">
      <c r="B165" s="113"/>
      <c r="C165" s="113"/>
      <c r="D165" s="113"/>
      <c r="E165" s="57"/>
      <c r="F165" s="57"/>
    </row>
    <row r="166" spans="2:6" ht="15">
      <c r="B166" s="113"/>
      <c r="C166" s="113"/>
      <c r="D166" s="113"/>
      <c r="E166" s="57"/>
      <c r="F166" s="57"/>
    </row>
    <row r="167" spans="2:6" ht="15">
      <c r="B167" s="113"/>
      <c r="C167" s="113"/>
      <c r="D167" s="113"/>
      <c r="E167" s="57"/>
      <c r="F167" s="57"/>
    </row>
    <row r="168" spans="2:6" ht="15">
      <c r="B168" s="113"/>
      <c r="C168" s="113"/>
      <c r="D168" s="113"/>
      <c r="E168" s="57"/>
      <c r="F168" s="57"/>
    </row>
    <row r="169" spans="2:6" ht="15">
      <c r="B169" s="113"/>
      <c r="C169" s="113"/>
      <c r="D169" s="113"/>
      <c r="E169" s="57"/>
      <c r="F169" s="57"/>
    </row>
    <row r="170" spans="2:6" ht="15">
      <c r="B170" s="113"/>
      <c r="C170" s="113"/>
      <c r="D170" s="113"/>
      <c r="E170" s="57"/>
      <c r="F170" s="57"/>
    </row>
    <row r="171" spans="2:6" ht="15">
      <c r="B171" s="113"/>
      <c r="C171" s="113"/>
      <c r="D171" s="113"/>
      <c r="E171" s="57"/>
      <c r="F171" s="57"/>
    </row>
    <row r="172" spans="2:6" ht="15">
      <c r="B172" s="113"/>
      <c r="C172" s="113"/>
      <c r="D172" s="113"/>
      <c r="E172" s="57"/>
      <c r="F172" s="57"/>
    </row>
    <row r="173" spans="2:6" ht="15">
      <c r="B173" s="113"/>
      <c r="C173" s="113"/>
      <c r="D173" s="113"/>
      <c r="E173" s="57"/>
      <c r="F173" s="57"/>
    </row>
    <row r="174" spans="2:6" ht="15">
      <c r="B174" s="113"/>
      <c r="C174" s="113"/>
      <c r="D174" s="113"/>
      <c r="E174" s="57"/>
      <c r="F174" s="57"/>
    </row>
    <row r="175" spans="2:6" ht="15">
      <c r="B175" s="113"/>
      <c r="C175" s="113"/>
      <c r="D175" s="113"/>
      <c r="E175" s="57"/>
      <c r="F175" s="57"/>
    </row>
    <row r="176" spans="2:6" ht="15">
      <c r="B176" s="113"/>
      <c r="C176" s="113"/>
      <c r="D176" s="113"/>
      <c r="E176" s="57"/>
      <c r="F176" s="57"/>
    </row>
    <row r="177" spans="2:6" ht="15">
      <c r="B177" s="113"/>
      <c r="C177" s="113"/>
      <c r="D177" s="113"/>
      <c r="E177" s="57"/>
      <c r="F177" s="57"/>
    </row>
    <row r="178" spans="2:6" ht="15">
      <c r="B178" s="113"/>
      <c r="C178" s="113"/>
      <c r="D178" s="113"/>
      <c r="E178" s="57"/>
      <c r="F178" s="57"/>
    </row>
    <row r="179" spans="2:6" ht="15">
      <c r="B179" s="113"/>
      <c r="C179" s="113"/>
      <c r="D179" s="113"/>
      <c r="E179" s="57"/>
      <c r="F179" s="57"/>
    </row>
    <row r="180" spans="2:6" ht="15">
      <c r="B180" s="113"/>
      <c r="C180" s="113"/>
      <c r="D180" s="113"/>
      <c r="E180" s="57"/>
      <c r="F180" s="57"/>
    </row>
    <row r="181" spans="2:6" ht="15">
      <c r="B181" s="113"/>
      <c r="C181" s="113"/>
      <c r="D181" s="113"/>
      <c r="E181" s="57"/>
      <c r="F181" s="57"/>
    </row>
    <row r="182" spans="2:6" ht="15">
      <c r="B182" s="113"/>
      <c r="C182" s="113"/>
      <c r="D182" s="113"/>
      <c r="E182" s="57"/>
      <c r="F182" s="57"/>
    </row>
    <row r="183" spans="2:6" ht="15">
      <c r="B183" s="113"/>
      <c r="C183" s="113"/>
      <c r="D183" s="113"/>
      <c r="E183" s="57"/>
      <c r="F183" s="57"/>
    </row>
    <row r="184" spans="2:6" ht="15">
      <c r="B184" s="113"/>
      <c r="C184" s="113"/>
      <c r="D184" s="113"/>
      <c r="E184" s="57"/>
      <c r="F184" s="57"/>
    </row>
    <row r="185" spans="2:6" ht="15">
      <c r="B185" s="113"/>
      <c r="C185" s="113"/>
      <c r="D185" s="113"/>
      <c r="E185" s="57"/>
      <c r="F185" s="57"/>
    </row>
    <row r="186" spans="2:6" ht="15">
      <c r="B186" s="113"/>
      <c r="C186" s="113"/>
      <c r="D186" s="113"/>
      <c r="E186" s="57"/>
      <c r="F186" s="57"/>
    </row>
    <row r="187" spans="2:6" ht="15">
      <c r="B187" s="113"/>
      <c r="C187" s="113"/>
      <c r="D187" s="113"/>
      <c r="E187" s="57"/>
      <c r="F187" s="57"/>
    </row>
    <row r="188" spans="2:6" ht="15">
      <c r="B188" s="113"/>
      <c r="C188" s="113"/>
      <c r="D188" s="113"/>
      <c r="E188" s="57"/>
      <c r="F188" s="57"/>
    </row>
    <row r="189" spans="2:6" ht="15">
      <c r="B189" s="113"/>
      <c r="C189" s="113"/>
      <c r="D189" s="113"/>
      <c r="E189" s="57"/>
      <c r="F189" s="57"/>
    </row>
    <row r="190" spans="2:6" ht="15">
      <c r="B190" s="113"/>
      <c r="C190" s="113"/>
      <c r="D190" s="113"/>
      <c r="E190" s="57"/>
      <c r="F190" s="57"/>
    </row>
    <row r="191" spans="2:6" ht="15">
      <c r="B191" s="113"/>
      <c r="C191" s="113"/>
      <c r="D191" s="113"/>
      <c r="E191" s="57"/>
      <c r="F191" s="57"/>
    </row>
    <row r="192" spans="2:6" ht="15">
      <c r="B192" s="113"/>
      <c r="C192" s="113"/>
      <c r="D192" s="113"/>
      <c r="E192" s="57"/>
      <c r="F192" s="57"/>
    </row>
    <row r="193" spans="2:6" ht="15">
      <c r="B193" s="113"/>
      <c r="C193" s="113"/>
      <c r="D193" s="113"/>
      <c r="E193" s="57"/>
      <c r="F193" s="57"/>
    </row>
    <row r="194" spans="2:6" ht="15">
      <c r="B194" s="113"/>
      <c r="C194" s="113"/>
      <c r="D194" s="113"/>
      <c r="E194" s="57"/>
      <c r="F194" s="57"/>
    </row>
    <row r="195" spans="2:6" ht="15">
      <c r="B195" s="113"/>
      <c r="C195" s="113"/>
      <c r="D195" s="113"/>
      <c r="E195" s="57"/>
      <c r="F195" s="57"/>
    </row>
    <row r="196" spans="2:6" ht="15">
      <c r="B196" s="113"/>
      <c r="C196" s="113"/>
      <c r="D196" s="113"/>
      <c r="E196" s="57"/>
      <c r="F196" s="57"/>
    </row>
    <row r="197" spans="2:6" ht="15">
      <c r="B197" s="113"/>
      <c r="C197" s="113"/>
      <c r="D197" s="113"/>
      <c r="E197" s="57"/>
      <c r="F197" s="57"/>
    </row>
    <row r="198" spans="2:6" ht="15">
      <c r="B198" s="113"/>
      <c r="C198" s="113"/>
      <c r="D198" s="113"/>
      <c r="E198" s="57"/>
      <c r="F198" s="57"/>
    </row>
    <row r="199" spans="2:6" ht="15">
      <c r="B199" s="113"/>
      <c r="C199" s="113"/>
      <c r="D199" s="113"/>
      <c r="E199" s="57"/>
      <c r="F199" s="57"/>
    </row>
    <row r="200" spans="2:6" ht="15">
      <c r="B200" s="113"/>
      <c r="C200" s="113"/>
      <c r="D200" s="113"/>
      <c r="E200" s="57"/>
      <c r="F200" s="57"/>
    </row>
    <row r="201" spans="2:6" ht="15">
      <c r="B201" s="113"/>
      <c r="C201" s="113"/>
      <c r="D201" s="113"/>
      <c r="E201" s="57"/>
      <c r="F201" s="57"/>
    </row>
    <row r="202" spans="2:6" ht="15">
      <c r="B202" s="113"/>
      <c r="C202" s="113"/>
      <c r="D202" s="113"/>
      <c r="E202" s="57"/>
      <c r="F202" s="57"/>
    </row>
    <row r="203" spans="2:6" ht="15">
      <c r="B203" s="113"/>
      <c r="C203" s="113"/>
      <c r="D203" s="113"/>
      <c r="E203" s="57"/>
      <c r="F203" s="57"/>
    </row>
    <row r="204" spans="2:6" ht="15">
      <c r="B204" s="113"/>
      <c r="C204" s="113"/>
      <c r="D204" s="113"/>
      <c r="E204" s="57"/>
      <c r="F204" s="57"/>
    </row>
    <row r="205" spans="2:6" ht="15">
      <c r="B205" s="113"/>
      <c r="C205" s="113"/>
      <c r="D205" s="113"/>
      <c r="E205" s="57"/>
      <c r="F205" s="57"/>
    </row>
    <row r="206" spans="2:6" ht="15">
      <c r="B206" s="113"/>
      <c r="C206" s="113"/>
      <c r="D206" s="113"/>
      <c r="E206" s="57"/>
      <c r="F206" s="57"/>
    </row>
    <row r="207" spans="2:6" ht="15">
      <c r="B207" s="113"/>
      <c r="C207" s="113"/>
      <c r="D207" s="113"/>
      <c r="E207" s="57"/>
      <c r="F207" s="57"/>
    </row>
    <row r="208" spans="2:6" ht="15">
      <c r="B208" s="113"/>
      <c r="C208" s="113"/>
      <c r="D208" s="113"/>
      <c r="E208" s="57"/>
      <c r="F208" s="57"/>
    </row>
    <row r="209" spans="2:6" ht="15">
      <c r="B209" s="113"/>
      <c r="C209" s="113"/>
      <c r="D209" s="113"/>
      <c r="E209" s="57"/>
      <c r="F209" s="57"/>
    </row>
    <row r="210" spans="2:6" ht="15">
      <c r="B210" s="113"/>
      <c r="C210" s="113"/>
      <c r="D210" s="113"/>
      <c r="E210" s="57"/>
      <c r="F210" s="57"/>
    </row>
    <row r="211" spans="2:6" ht="15">
      <c r="B211" s="113"/>
      <c r="C211" s="113"/>
      <c r="D211" s="113"/>
      <c r="E211" s="57"/>
      <c r="F211" s="57"/>
    </row>
    <row r="212" spans="2:6" ht="15">
      <c r="B212" s="113"/>
      <c r="C212" s="113"/>
      <c r="D212" s="113"/>
      <c r="E212" s="57"/>
      <c r="F212" s="57"/>
    </row>
    <row r="213" spans="2:6" ht="15">
      <c r="B213" s="113"/>
      <c r="C213" s="113"/>
      <c r="D213" s="113"/>
      <c r="E213" s="57"/>
      <c r="F213" s="57"/>
    </row>
    <row r="214" spans="2:6" ht="15">
      <c r="B214" s="113"/>
      <c r="C214" s="113"/>
      <c r="D214" s="113"/>
      <c r="E214" s="57"/>
      <c r="F214" s="57"/>
    </row>
    <row r="215" spans="2:6" ht="15">
      <c r="B215" s="113"/>
      <c r="C215" s="113"/>
      <c r="D215" s="113"/>
      <c r="E215" s="57"/>
      <c r="F215" s="57"/>
    </row>
    <row r="216" spans="2:6" ht="15">
      <c r="B216" s="113"/>
      <c r="C216" s="113"/>
      <c r="D216" s="113"/>
      <c r="E216" s="57"/>
      <c r="F216" s="57"/>
    </row>
    <row r="217" spans="2:6" ht="15">
      <c r="B217" s="113"/>
      <c r="C217" s="113"/>
      <c r="D217" s="113"/>
      <c r="E217" s="57"/>
      <c r="F217" s="57"/>
    </row>
    <row r="218" spans="2:6" ht="15">
      <c r="B218" s="113"/>
      <c r="C218" s="113"/>
      <c r="D218" s="113"/>
      <c r="E218" s="57"/>
      <c r="F218" s="57"/>
    </row>
    <row r="219" spans="2:6" ht="15">
      <c r="B219" s="113"/>
      <c r="C219" s="113"/>
      <c r="D219" s="113"/>
      <c r="E219" s="57"/>
      <c r="F219" s="57"/>
    </row>
    <row r="220" spans="2:6" ht="15">
      <c r="B220" s="113"/>
      <c r="C220" s="113"/>
      <c r="D220" s="113"/>
      <c r="E220" s="57"/>
      <c r="F220" s="57"/>
    </row>
    <row r="221" spans="2:6" ht="15">
      <c r="B221" s="113"/>
      <c r="C221" s="113"/>
      <c r="D221" s="113"/>
      <c r="E221" s="57"/>
      <c r="F221" s="57"/>
    </row>
    <row r="222" spans="2:6" ht="15">
      <c r="B222" s="113"/>
      <c r="C222" s="113"/>
      <c r="D222" s="113"/>
      <c r="E222" s="57"/>
      <c r="F222" s="57"/>
    </row>
    <row r="223" spans="2:6" ht="15">
      <c r="B223" s="113"/>
      <c r="C223" s="113"/>
      <c r="D223" s="113"/>
      <c r="E223" s="57"/>
      <c r="F223" s="57"/>
    </row>
    <row r="224" spans="2:6" ht="15">
      <c r="B224" s="113"/>
      <c r="C224" s="113"/>
      <c r="D224" s="113"/>
      <c r="E224" s="57"/>
      <c r="F224" s="57"/>
    </row>
    <row r="225" spans="2:6" ht="15">
      <c r="B225" s="113"/>
      <c r="C225" s="113"/>
      <c r="D225" s="113"/>
      <c r="E225" s="57"/>
      <c r="F225" s="57"/>
    </row>
    <row r="226" spans="2:6" ht="15">
      <c r="B226" s="113"/>
      <c r="C226" s="113"/>
      <c r="D226" s="113"/>
      <c r="E226" s="57"/>
      <c r="F226" s="57"/>
    </row>
    <row r="227" spans="2:6" ht="15">
      <c r="B227" s="113"/>
      <c r="C227" s="113"/>
      <c r="D227" s="113"/>
      <c r="E227" s="57"/>
      <c r="F227" s="57"/>
    </row>
    <row r="228" spans="2:6" ht="15">
      <c r="B228" s="113"/>
      <c r="C228" s="113"/>
      <c r="D228" s="113"/>
      <c r="E228" s="57"/>
      <c r="F228" s="57"/>
    </row>
    <row r="229" spans="2:6" ht="15">
      <c r="B229" s="113"/>
      <c r="C229" s="113"/>
      <c r="D229" s="113"/>
      <c r="E229" s="57"/>
      <c r="F229" s="57"/>
    </row>
    <row r="230" spans="2:6" ht="15">
      <c r="B230" s="113"/>
      <c r="C230" s="113"/>
      <c r="D230" s="113"/>
      <c r="E230" s="57"/>
      <c r="F230" s="57"/>
    </row>
    <row r="231" spans="2:6" ht="15">
      <c r="B231" s="113"/>
      <c r="C231" s="113"/>
      <c r="D231" s="113"/>
      <c r="E231" s="57"/>
      <c r="F231" s="57"/>
    </row>
    <row r="232" spans="2:6" ht="15">
      <c r="B232" s="113"/>
      <c r="C232" s="113"/>
      <c r="D232" s="113"/>
      <c r="E232" s="57"/>
      <c r="F232" s="57"/>
    </row>
    <row r="233" spans="2:6" ht="15">
      <c r="B233" s="113"/>
      <c r="C233" s="113"/>
      <c r="D233" s="113"/>
      <c r="E233" s="57"/>
      <c r="F233" s="57"/>
    </row>
    <row r="234" spans="2:6" ht="15">
      <c r="B234" s="113"/>
      <c r="C234" s="113"/>
      <c r="D234" s="113"/>
      <c r="E234" s="57"/>
      <c r="F234" s="57"/>
    </row>
    <row r="235" spans="2:6" ht="15">
      <c r="B235" s="113"/>
      <c r="C235" s="113"/>
      <c r="D235" s="113"/>
      <c r="E235" s="57"/>
      <c r="F235" s="57"/>
    </row>
    <row r="236" spans="2:6" ht="15">
      <c r="B236" s="113"/>
      <c r="C236" s="113"/>
      <c r="D236" s="113"/>
      <c r="E236" s="57"/>
      <c r="F236" s="57"/>
    </row>
    <row r="237" spans="2:6" ht="15">
      <c r="B237" s="113"/>
      <c r="C237" s="113"/>
      <c r="D237" s="113"/>
      <c r="E237" s="57"/>
      <c r="F237" s="57"/>
    </row>
    <row r="238" spans="2:6" ht="15">
      <c r="B238" s="113"/>
      <c r="C238" s="113"/>
      <c r="D238" s="113"/>
      <c r="E238" s="57"/>
      <c r="F238" s="57"/>
    </row>
    <row r="239" spans="2:6" ht="15">
      <c r="B239" s="113"/>
      <c r="C239" s="113"/>
      <c r="D239" s="113"/>
      <c r="E239" s="57"/>
      <c r="F239" s="57"/>
    </row>
    <row r="240" spans="2:6" ht="15">
      <c r="B240" s="113"/>
      <c r="C240" s="113"/>
      <c r="D240" s="113"/>
      <c r="E240" s="57"/>
      <c r="F240" s="57"/>
    </row>
    <row r="241" spans="2:6" ht="15">
      <c r="B241" s="113"/>
      <c r="C241" s="113"/>
      <c r="D241" s="113"/>
      <c r="E241" s="57"/>
      <c r="F241" s="57"/>
    </row>
    <row r="242" spans="2:6" ht="15">
      <c r="B242" s="113"/>
      <c r="C242" s="113"/>
      <c r="D242" s="113"/>
      <c r="E242" s="57"/>
      <c r="F242" s="57"/>
    </row>
    <row r="243" spans="2:6" ht="15">
      <c r="B243" s="113"/>
      <c r="C243" s="113"/>
      <c r="D243" s="113"/>
      <c r="E243" s="57"/>
      <c r="F243" s="57"/>
    </row>
    <row r="244" spans="2:6" ht="15">
      <c r="B244" s="113"/>
      <c r="C244" s="113"/>
      <c r="D244" s="113"/>
      <c r="E244" s="57"/>
      <c r="F244" s="57"/>
    </row>
    <row r="245" spans="2:6" ht="15">
      <c r="B245" s="113"/>
      <c r="C245" s="113"/>
      <c r="D245" s="113"/>
      <c r="E245" s="57"/>
      <c r="F245" s="57"/>
    </row>
    <row r="246" spans="2:6" ht="15">
      <c r="B246" s="113"/>
      <c r="C246" s="113"/>
      <c r="D246" s="113"/>
      <c r="E246" s="57"/>
      <c r="F246" s="57"/>
    </row>
    <row r="247" spans="2:6" ht="15">
      <c r="B247" s="113"/>
      <c r="C247" s="113"/>
      <c r="D247" s="113"/>
      <c r="E247" s="57"/>
      <c r="F247" s="57"/>
    </row>
    <row r="248" spans="2:6" ht="15">
      <c r="B248" s="113"/>
      <c r="C248" s="113"/>
      <c r="D248" s="113"/>
      <c r="E248" s="57"/>
      <c r="F248" s="57"/>
    </row>
    <row r="249" spans="2:6" ht="15">
      <c r="B249" s="113"/>
      <c r="C249" s="113"/>
      <c r="D249" s="113"/>
      <c r="E249" s="57"/>
      <c r="F249" s="57"/>
    </row>
    <row r="250" spans="2:6" ht="15">
      <c r="B250" s="113"/>
      <c r="C250" s="113"/>
      <c r="D250" s="113"/>
      <c r="E250" s="57"/>
      <c r="F250" s="57"/>
    </row>
    <row r="251" spans="2:6" ht="15">
      <c r="B251" s="113"/>
      <c r="C251" s="113"/>
      <c r="D251" s="113"/>
      <c r="E251" s="57"/>
      <c r="F251" s="57"/>
    </row>
    <row r="252" spans="2:6" ht="15">
      <c r="B252" s="113"/>
      <c r="C252" s="113"/>
      <c r="D252" s="113"/>
      <c r="E252" s="57"/>
      <c r="F252" s="57"/>
    </row>
    <row r="253" spans="2:6" ht="15">
      <c r="B253" s="113"/>
      <c r="C253" s="113"/>
      <c r="D253" s="113"/>
      <c r="E253" s="57"/>
      <c r="F253" s="57"/>
    </row>
    <row r="254" spans="2:6" ht="15">
      <c r="B254" s="113"/>
      <c r="C254" s="113"/>
      <c r="D254" s="113"/>
      <c r="E254" s="57"/>
      <c r="F254" s="57"/>
    </row>
    <row r="255" spans="2:6" ht="15">
      <c r="B255" s="113"/>
      <c r="C255" s="113"/>
      <c r="D255" s="113"/>
      <c r="E255" s="57"/>
      <c r="F255" s="57"/>
    </row>
    <row r="256" spans="2:6" ht="15">
      <c r="B256" s="113"/>
      <c r="C256" s="113"/>
      <c r="D256" s="113"/>
      <c r="E256" s="57"/>
      <c r="F256" s="57"/>
    </row>
    <row r="257" spans="2:6" ht="15">
      <c r="B257" s="113"/>
      <c r="C257" s="113"/>
      <c r="D257" s="113"/>
      <c r="E257" s="57"/>
      <c r="F257" s="57"/>
    </row>
    <row r="258" spans="2:6" ht="15">
      <c r="B258" s="113"/>
      <c r="C258" s="113"/>
      <c r="D258" s="113"/>
      <c r="E258" s="57"/>
      <c r="F258" s="57"/>
    </row>
    <row r="259" spans="2:6" ht="15">
      <c r="B259" s="113"/>
      <c r="C259" s="113"/>
      <c r="D259" s="113"/>
      <c r="E259" s="57"/>
      <c r="F259" s="57"/>
    </row>
    <row r="260" spans="2:6" ht="15">
      <c r="B260" s="113"/>
      <c r="C260" s="113"/>
      <c r="D260" s="113"/>
      <c r="E260" s="57"/>
      <c r="F260" s="57"/>
    </row>
    <row r="261" spans="2:6" ht="15">
      <c r="B261" s="113"/>
      <c r="C261" s="113"/>
      <c r="D261" s="113"/>
      <c r="E261" s="57"/>
      <c r="F261" s="57"/>
    </row>
    <row r="262" spans="2:6" ht="15">
      <c r="B262" s="113"/>
      <c r="C262" s="113"/>
      <c r="D262" s="113"/>
      <c r="E262" s="57"/>
      <c r="F262" s="57"/>
    </row>
    <row r="263" spans="2:6" ht="15">
      <c r="B263" s="113"/>
      <c r="C263" s="113"/>
      <c r="D263" s="113"/>
      <c r="E263" s="57"/>
      <c r="F263" s="57"/>
    </row>
    <row r="264" spans="2:6" ht="15">
      <c r="B264" s="113"/>
      <c r="C264" s="113"/>
      <c r="D264" s="113"/>
      <c r="E264" s="57"/>
      <c r="F264" s="57"/>
    </row>
    <row r="265" spans="2:6" ht="15">
      <c r="B265" s="113"/>
      <c r="C265" s="113"/>
      <c r="D265" s="113"/>
      <c r="E265" s="57"/>
      <c r="F265" s="57"/>
    </row>
    <row r="266" spans="2:6" ht="15">
      <c r="B266" s="113"/>
      <c r="C266" s="113"/>
      <c r="D266" s="113"/>
      <c r="E266" s="57"/>
      <c r="F266" s="57"/>
    </row>
    <row r="267" spans="2:6" ht="15">
      <c r="B267" s="113"/>
      <c r="C267" s="113"/>
      <c r="D267" s="113"/>
      <c r="E267" s="57"/>
      <c r="F267" s="57"/>
    </row>
    <row r="268" spans="2:6" ht="15">
      <c r="B268" s="113"/>
      <c r="C268" s="113"/>
      <c r="D268" s="113"/>
      <c r="E268" s="57"/>
      <c r="F268" s="57"/>
    </row>
    <row r="269" spans="2:6" ht="15">
      <c r="B269" s="113"/>
      <c r="C269" s="113"/>
      <c r="D269" s="113"/>
      <c r="E269" s="57"/>
      <c r="F269" s="57"/>
    </row>
    <row r="270" spans="2:6" ht="15">
      <c r="B270" s="113"/>
      <c r="C270" s="113"/>
      <c r="D270" s="113"/>
      <c r="E270" s="57"/>
      <c r="F270" s="57"/>
    </row>
    <row r="271" spans="2:6" ht="15">
      <c r="B271" s="113"/>
      <c r="C271" s="113"/>
      <c r="D271" s="113"/>
      <c r="E271" s="57"/>
      <c r="F271" s="57"/>
    </row>
    <row r="272" spans="2:6" ht="15">
      <c r="B272" s="113"/>
      <c r="C272" s="113"/>
      <c r="D272" s="113"/>
      <c r="E272" s="57"/>
      <c r="F272" s="57"/>
    </row>
    <row r="273" spans="2:6" ht="15">
      <c r="B273" s="113"/>
      <c r="C273" s="113"/>
      <c r="D273" s="113"/>
      <c r="E273" s="57"/>
      <c r="F273" s="57"/>
    </row>
    <row r="274" spans="2:6" ht="15">
      <c r="B274" s="113"/>
      <c r="C274" s="113"/>
      <c r="D274" s="113"/>
      <c r="E274" s="57"/>
      <c r="F274" s="57"/>
    </row>
    <row r="275" spans="2:6" ht="15">
      <c r="B275" s="113"/>
      <c r="C275" s="113"/>
      <c r="D275" s="113"/>
      <c r="E275" s="57"/>
      <c r="F275" s="57"/>
    </row>
    <row r="276" spans="2:6" ht="15">
      <c r="B276" s="113"/>
      <c r="C276" s="113"/>
      <c r="D276" s="113"/>
      <c r="E276" s="57"/>
      <c r="F276" s="57"/>
    </row>
    <row r="277" spans="2:6" ht="15">
      <c r="B277" s="113"/>
      <c r="C277" s="113"/>
      <c r="D277" s="113"/>
      <c r="E277" s="57"/>
      <c r="F277" s="57"/>
    </row>
    <row r="278" spans="2:6" ht="15">
      <c r="B278" s="113"/>
      <c r="C278" s="113"/>
      <c r="D278" s="113"/>
      <c r="E278" s="57"/>
      <c r="F278" s="57"/>
    </row>
    <row r="279" spans="2:6" ht="15">
      <c r="B279" s="113"/>
      <c r="C279" s="113"/>
      <c r="D279" s="113"/>
      <c r="E279" s="57"/>
      <c r="F279" s="57"/>
    </row>
    <row r="280" spans="2:6" ht="15">
      <c r="B280" s="113"/>
      <c r="C280" s="113"/>
      <c r="D280" s="113"/>
      <c r="E280" s="57"/>
      <c r="F280" s="57"/>
    </row>
    <row r="281" spans="2:6" ht="15">
      <c r="B281" s="113"/>
      <c r="C281" s="113"/>
      <c r="D281" s="113"/>
      <c r="E281" s="57"/>
      <c r="F281" s="57"/>
    </row>
    <row r="282" spans="2:6" ht="15">
      <c r="B282" s="113"/>
      <c r="C282" s="113"/>
      <c r="D282" s="113"/>
      <c r="E282" s="57"/>
      <c r="F282" s="57"/>
    </row>
    <row r="283" spans="2:6" ht="15">
      <c r="B283" s="113"/>
      <c r="C283" s="113"/>
      <c r="D283" s="113"/>
      <c r="E283" s="57"/>
      <c r="F283" s="57"/>
    </row>
    <row r="284" spans="2:6" ht="15">
      <c r="B284" s="113"/>
      <c r="C284" s="113"/>
      <c r="D284" s="113"/>
      <c r="E284" s="57"/>
      <c r="F284" s="57"/>
    </row>
    <row r="285" spans="2:6" ht="15">
      <c r="B285" s="113"/>
      <c r="C285" s="113"/>
      <c r="D285" s="113"/>
      <c r="E285" s="57"/>
      <c r="F285" s="57"/>
    </row>
    <row r="286" spans="2:6" ht="15">
      <c r="B286" s="113"/>
      <c r="C286" s="113"/>
      <c r="D286" s="113"/>
      <c r="E286" s="57"/>
      <c r="F286" s="57"/>
    </row>
    <row r="287" spans="2:6" ht="15">
      <c r="B287" s="113"/>
      <c r="C287" s="113"/>
      <c r="D287" s="113"/>
      <c r="E287" s="57"/>
      <c r="F287" s="57"/>
    </row>
    <row r="288" spans="2:6" ht="15">
      <c r="B288" s="113"/>
      <c r="C288" s="113"/>
      <c r="D288" s="113"/>
      <c r="E288" s="57"/>
      <c r="F288" s="57"/>
    </row>
    <row r="289" spans="2:6" ht="15">
      <c r="B289" s="113"/>
      <c r="C289" s="113"/>
      <c r="D289" s="113"/>
      <c r="E289" s="57"/>
      <c r="F289" s="57"/>
    </row>
    <row r="290" spans="2:6" ht="15">
      <c r="B290" s="113"/>
      <c r="C290" s="113"/>
      <c r="D290" s="113"/>
      <c r="E290" s="57"/>
      <c r="F290" s="57"/>
    </row>
    <row r="291" spans="2:6" ht="15">
      <c r="B291" s="113"/>
      <c r="C291" s="113"/>
      <c r="D291" s="113"/>
      <c r="E291" s="57"/>
      <c r="F291" s="57"/>
    </row>
    <row r="292" spans="2:6" ht="15">
      <c r="B292" s="113"/>
      <c r="C292" s="113"/>
      <c r="D292" s="113"/>
      <c r="E292" s="57"/>
      <c r="F292" s="57"/>
    </row>
    <row r="293" spans="2:4" ht="15">
      <c r="B293" s="113"/>
      <c r="C293" s="113"/>
      <c r="D293" s="113"/>
    </row>
    <row r="294" spans="2:4" ht="15">
      <c r="B294" s="113"/>
      <c r="C294" s="113"/>
      <c r="D294" s="113"/>
    </row>
    <row r="295" spans="2:4" ht="15">
      <c r="B295" s="113"/>
      <c r="C295" s="113"/>
      <c r="D295" s="113"/>
    </row>
    <row r="296" spans="2:4" ht="15">
      <c r="B296" s="113"/>
      <c r="C296" s="113"/>
      <c r="D296" s="113"/>
    </row>
    <row r="297" spans="2:4" ht="15">
      <c r="B297" s="113"/>
      <c r="C297" s="113"/>
      <c r="D297" s="113"/>
    </row>
    <row r="298" spans="2:4" ht="15">
      <c r="B298" s="113"/>
      <c r="C298" s="113"/>
      <c r="D298" s="113"/>
    </row>
    <row r="299" spans="2:4" ht="15">
      <c r="B299" s="113"/>
      <c r="C299" s="113"/>
      <c r="D299" s="113"/>
    </row>
    <row r="300" spans="2:4" ht="15">
      <c r="B300" s="113"/>
      <c r="C300" s="113"/>
      <c r="D300" s="113"/>
    </row>
    <row r="301" spans="2:4" ht="15">
      <c r="B301" s="113"/>
      <c r="C301" s="113"/>
      <c r="D301" s="113"/>
    </row>
    <row r="302" spans="2:4" ht="15">
      <c r="B302" s="113"/>
      <c r="C302" s="113"/>
      <c r="D302" s="113"/>
    </row>
    <row r="303" spans="2:4" ht="15">
      <c r="B303" s="113"/>
      <c r="C303" s="113"/>
      <c r="D303" s="113"/>
    </row>
    <row r="304" spans="2:4" ht="15">
      <c r="B304" s="113"/>
      <c r="C304" s="113"/>
      <c r="D304" s="113"/>
    </row>
    <row r="305" spans="2:4" ht="15">
      <c r="B305" s="113"/>
      <c r="C305" s="113"/>
      <c r="D305" s="113"/>
    </row>
    <row r="306" spans="2:4" ht="15">
      <c r="B306" s="113"/>
      <c r="C306" s="113"/>
      <c r="D306" s="113"/>
    </row>
    <row r="307" spans="2:4" ht="15">
      <c r="B307" s="113"/>
      <c r="C307" s="113"/>
      <c r="D307" s="113"/>
    </row>
    <row r="308" spans="2:4" ht="15">
      <c r="B308" s="113"/>
      <c r="C308" s="113"/>
      <c r="D308" s="113"/>
    </row>
    <row r="309" spans="2:4" ht="15">
      <c r="B309" s="113"/>
      <c r="C309" s="113"/>
      <c r="D309" s="113"/>
    </row>
    <row r="310" spans="2:4" ht="15">
      <c r="B310" s="113"/>
      <c r="C310" s="113"/>
      <c r="D310" s="113"/>
    </row>
    <row r="311" spans="2:4" ht="15">
      <c r="B311" s="113"/>
      <c r="C311" s="113"/>
      <c r="D311" s="113"/>
    </row>
    <row r="312" spans="2:4" ht="15">
      <c r="B312" s="113"/>
      <c r="C312" s="113"/>
      <c r="D312" s="113"/>
    </row>
    <row r="313" spans="2:4" ht="15">
      <c r="B313" s="113"/>
      <c r="C313" s="113"/>
      <c r="D313" s="113"/>
    </row>
    <row r="314" spans="2:4" ht="15">
      <c r="B314" s="113"/>
      <c r="C314" s="113"/>
      <c r="D314" s="113"/>
    </row>
    <row r="315" spans="2:4" ht="15">
      <c r="B315" s="113"/>
      <c r="C315" s="113"/>
      <c r="D315" s="113"/>
    </row>
    <row r="316" spans="2:4" ht="15">
      <c r="B316" s="113"/>
      <c r="C316" s="113"/>
      <c r="D316" s="113"/>
    </row>
    <row r="317" spans="2:4" ht="15">
      <c r="B317" s="113"/>
      <c r="C317" s="113"/>
      <c r="D317" s="113"/>
    </row>
    <row r="318" spans="2:4" ht="15">
      <c r="B318" s="113"/>
      <c r="C318" s="113"/>
      <c r="D318" s="113"/>
    </row>
    <row r="319" spans="2:4" ht="15">
      <c r="B319" s="113"/>
      <c r="C319" s="113"/>
      <c r="D319" s="113"/>
    </row>
    <row r="320" spans="2:4" ht="15">
      <c r="B320" s="113"/>
      <c r="C320" s="113"/>
      <c r="D320" s="113"/>
    </row>
    <row r="321" spans="2:4" ht="15">
      <c r="B321" s="113"/>
      <c r="C321" s="113"/>
      <c r="D321" s="113"/>
    </row>
    <row r="322" spans="2:4" ht="15">
      <c r="B322" s="113"/>
      <c r="C322" s="113"/>
      <c r="D322" s="113"/>
    </row>
    <row r="323" spans="2:4" ht="15">
      <c r="B323" s="113"/>
      <c r="C323" s="113"/>
      <c r="D323" s="113"/>
    </row>
    <row r="324" spans="2:4" ht="15">
      <c r="B324" s="113"/>
      <c r="C324" s="113"/>
      <c r="D324" s="113"/>
    </row>
    <row r="325" spans="2:4" ht="15">
      <c r="B325" s="113"/>
      <c r="C325" s="113"/>
      <c r="D325" s="113"/>
    </row>
    <row r="326" spans="2:4" ht="15">
      <c r="B326" s="113"/>
      <c r="C326" s="113"/>
      <c r="D326" s="113"/>
    </row>
    <row r="327" spans="2:4" ht="15">
      <c r="B327" s="113"/>
      <c r="C327" s="113"/>
      <c r="D327" s="113"/>
    </row>
    <row r="328" spans="2:4" ht="15">
      <c r="B328" s="113"/>
      <c r="C328" s="113"/>
      <c r="D328" s="113"/>
    </row>
    <row r="329" spans="2:4" ht="15">
      <c r="B329" s="113"/>
      <c r="C329" s="113"/>
      <c r="D329" s="113"/>
    </row>
    <row r="330" spans="2:4" ht="15">
      <c r="B330" s="113"/>
      <c r="C330" s="113"/>
      <c r="D330" s="113"/>
    </row>
    <row r="331" spans="2:4" ht="15">
      <c r="B331" s="113"/>
      <c r="C331" s="113"/>
      <c r="D331" s="113"/>
    </row>
    <row r="332" spans="2:4" ht="15">
      <c r="B332" s="113"/>
      <c r="C332" s="113"/>
      <c r="D332" s="113"/>
    </row>
    <row r="333" spans="2:4" ht="15">
      <c r="B333" s="113"/>
      <c r="C333" s="113"/>
      <c r="D333" s="113"/>
    </row>
    <row r="334" spans="2:4" ht="15">
      <c r="B334" s="113"/>
      <c r="C334" s="113"/>
      <c r="D334" s="113"/>
    </row>
    <row r="335" spans="2:4" ht="15">
      <c r="B335" s="113"/>
      <c r="C335" s="113"/>
      <c r="D335" s="113"/>
    </row>
    <row r="336" spans="2:4" ht="15">
      <c r="B336" s="113"/>
      <c r="C336" s="113"/>
      <c r="D336" s="113"/>
    </row>
    <row r="337" spans="2:4" ht="15">
      <c r="B337" s="113"/>
      <c r="C337" s="113"/>
      <c r="D337" s="113"/>
    </row>
    <row r="338" spans="2:4" ht="15">
      <c r="B338" s="113"/>
      <c r="C338" s="113"/>
      <c r="D338" s="113"/>
    </row>
    <row r="339" spans="2:4" ht="15">
      <c r="B339" s="113"/>
      <c r="C339" s="113"/>
      <c r="D339" s="113"/>
    </row>
    <row r="340" spans="2:4" ht="15">
      <c r="B340" s="113"/>
      <c r="C340" s="113"/>
      <c r="D340" s="113"/>
    </row>
    <row r="341" spans="2:4" ht="15">
      <c r="B341" s="113"/>
      <c r="C341" s="113"/>
      <c r="D341" s="113"/>
    </row>
    <row r="342" spans="2:4" ht="15">
      <c r="B342" s="113"/>
      <c r="C342" s="113"/>
      <c r="D342" s="113"/>
    </row>
    <row r="343" spans="2:4" ht="15">
      <c r="B343" s="113"/>
      <c r="C343" s="113"/>
      <c r="D343" s="113"/>
    </row>
    <row r="344" spans="2:4" ht="15">
      <c r="B344" s="113"/>
      <c r="C344" s="113"/>
      <c r="D344" s="113"/>
    </row>
    <row r="345" spans="2:4" ht="15">
      <c r="B345" s="113"/>
      <c r="C345" s="113"/>
      <c r="D345" s="113"/>
    </row>
    <row r="346" spans="2:4" ht="15">
      <c r="B346" s="113"/>
      <c r="C346" s="113"/>
      <c r="D346" s="113"/>
    </row>
    <row r="347" spans="2:4" ht="15">
      <c r="B347" s="113"/>
      <c r="C347" s="113"/>
      <c r="D347" s="113"/>
    </row>
    <row r="348" spans="2:4" ht="15">
      <c r="B348" s="113"/>
      <c r="C348" s="113"/>
      <c r="D348" s="113"/>
    </row>
    <row r="349" spans="2:4" ht="15">
      <c r="B349" s="113"/>
      <c r="C349" s="113"/>
      <c r="D349" s="113"/>
    </row>
    <row r="350" spans="2:4" ht="15">
      <c r="B350" s="113"/>
      <c r="C350" s="113"/>
      <c r="D350" s="113"/>
    </row>
    <row r="351" spans="2:4" ht="15">
      <c r="B351" s="113"/>
      <c r="C351" s="113"/>
      <c r="D351" s="113"/>
    </row>
    <row r="352" spans="2:4" ht="15">
      <c r="B352" s="113"/>
      <c r="C352" s="113"/>
      <c r="D352" s="113"/>
    </row>
    <row r="353" spans="2:4" ht="15">
      <c r="B353" s="113"/>
      <c r="C353" s="113"/>
      <c r="D353" s="113"/>
    </row>
    <row r="354" spans="2:4" ht="15">
      <c r="B354" s="113"/>
      <c r="C354" s="113"/>
      <c r="D354" s="113"/>
    </row>
    <row r="355" spans="2:4" ht="15">
      <c r="B355" s="113"/>
      <c r="C355" s="113"/>
      <c r="D355" s="113"/>
    </row>
    <row r="356" spans="2:4" ht="15">
      <c r="B356" s="113"/>
      <c r="C356" s="113"/>
      <c r="D356" s="113"/>
    </row>
    <row r="357" spans="2:4" ht="15">
      <c r="B357" s="113"/>
      <c r="C357" s="113"/>
      <c r="D357" s="113"/>
    </row>
    <row r="358" spans="2:4" ht="15">
      <c r="B358" s="113"/>
      <c r="C358" s="113"/>
      <c r="D358" s="113"/>
    </row>
    <row r="359" spans="2:4" ht="15">
      <c r="B359" s="113"/>
      <c r="C359" s="113"/>
      <c r="D359" s="113"/>
    </row>
    <row r="360" spans="2:4" ht="15">
      <c r="B360" s="113"/>
      <c r="C360" s="113"/>
      <c r="D360" s="113"/>
    </row>
    <row r="361" spans="2:4" ht="15">
      <c r="B361" s="113"/>
      <c r="C361" s="113"/>
      <c r="D361" s="113"/>
    </row>
    <row r="362" spans="2:4" ht="15">
      <c r="B362" s="113"/>
      <c r="C362" s="113"/>
      <c r="D362" s="113"/>
    </row>
    <row r="363" spans="2:4" ht="15">
      <c r="B363" s="113"/>
      <c r="C363" s="113"/>
      <c r="D363" s="113"/>
    </row>
    <row r="364" spans="2:4" ht="15">
      <c r="B364" s="113"/>
      <c r="C364" s="113"/>
      <c r="D364" s="113"/>
    </row>
    <row r="365" spans="2:4" ht="15">
      <c r="B365" s="113"/>
      <c r="C365" s="113"/>
      <c r="D365" s="113"/>
    </row>
    <row r="366" spans="2:4" ht="15">
      <c r="B366" s="113"/>
      <c r="C366" s="113"/>
      <c r="D366" s="113"/>
    </row>
    <row r="367" spans="2:4" ht="15">
      <c r="B367" s="113"/>
      <c r="C367" s="113"/>
      <c r="D367" s="113"/>
    </row>
    <row r="368" spans="2:4" ht="15">
      <c r="B368" s="113"/>
      <c r="C368" s="113"/>
      <c r="D368" s="113"/>
    </row>
    <row r="369" spans="2:4" ht="15">
      <c r="B369" s="113"/>
      <c r="C369" s="113"/>
      <c r="D369" s="113"/>
    </row>
    <row r="370" spans="2:4" ht="15">
      <c r="B370" s="113"/>
      <c r="C370" s="113"/>
      <c r="D370" s="113"/>
    </row>
    <row r="371" spans="2:4" ht="15">
      <c r="B371" s="113"/>
      <c r="C371" s="113"/>
      <c r="D371" s="113"/>
    </row>
    <row r="372" spans="2:4" ht="15">
      <c r="B372" s="113"/>
      <c r="C372" s="113"/>
      <c r="D372" s="113"/>
    </row>
    <row r="373" spans="2:4" ht="15">
      <c r="B373" s="113"/>
      <c r="C373" s="113"/>
      <c r="D373" s="113"/>
    </row>
    <row r="374" spans="2:4" ht="15">
      <c r="B374" s="113"/>
      <c r="C374" s="113"/>
      <c r="D374" s="113"/>
    </row>
    <row r="375" spans="2:4" ht="15">
      <c r="B375" s="113"/>
      <c r="C375" s="113"/>
      <c r="D375" s="113"/>
    </row>
    <row r="376" spans="2:4" ht="15">
      <c r="B376" s="113"/>
      <c r="C376" s="113"/>
      <c r="D376" s="113"/>
    </row>
    <row r="377" spans="2:4" ht="15">
      <c r="B377" s="113"/>
      <c r="C377" s="113"/>
      <c r="D377" s="113"/>
    </row>
    <row r="378" spans="2:4" ht="15">
      <c r="B378" s="113"/>
      <c r="C378" s="113"/>
      <c r="D378" s="113"/>
    </row>
    <row r="379" spans="2:4" ht="15">
      <c r="B379" s="113"/>
      <c r="C379" s="113"/>
      <c r="D379" s="113"/>
    </row>
    <row r="380" spans="2:4" ht="15">
      <c r="B380" s="113"/>
      <c r="C380" s="113"/>
      <c r="D380" s="113"/>
    </row>
    <row r="381" spans="2:4" ht="15">
      <c r="B381" s="113"/>
      <c r="C381" s="113"/>
      <c r="D381" s="113"/>
    </row>
    <row r="382" spans="2:4" ht="15">
      <c r="B382" s="113"/>
      <c r="C382" s="113"/>
      <c r="D382" s="113"/>
    </row>
    <row r="383" spans="2:4" ht="15">
      <c r="B383" s="113"/>
      <c r="C383" s="113"/>
      <c r="D383" s="113"/>
    </row>
    <row r="384" spans="2:4" ht="15">
      <c r="B384" s="113"/>
      <c r="C384" s="113"/>
      <c r="D384" s="113"/>
    </row>
    <row r="385" spans="2:4" ht="15">
      <c r="B385" s="113"/>
      <c r="C385" s="113"/>
      <c r="D385" s="113"/>
    </row>
    <row r="386" spans="2:4" ht="15">
      <c r="B386" s="113"/>
      <c r="C386" s="113"/>
      <c r="D386" s="113"/>
    </row>
    <row r="387" spans="2:4" ht="15">
      <c r="B387" s="113"/>
      <c r="C387" s="113"/>
      <c r="D387" s="113"/>
    </row>
    <row r="388" spans="2:4" ht="15">
      <c r="B388" s="113"/>
      <c r="C388" s="113"/>
      <c r="D388" s="113"/>
    </row>
    <row r="389" spans="2:4" ht="15">
      <c r="B389" s="113"/>
      <c r="C389" s="113"/>
      <c r="D389" s="113"/>
    </row>
    <row r="390" spans="2:4" ht="15">
      <c r="B390" s="113"/>
      <c r="C390" s="113"/>
      <c r="D390" s="113"/>
    </row>
    <row r="391" spans="2:4" ht="15">
      <c r="B391" s="113"/>
      <c r="C391" s="113"/>
      <c r="D391" s="113"/>
    </row>
    <row r="392" spans="2:4" ht="15">
      <c r="B392" s="113"/>
      <c r="C392" s="113"/>
      <c r="D392" s="113"/>
    </row>
    <row r="393" spans="2:4" ht="15">
      <c r="B393" s="113"/>
      <c r="C393" s="113"/>
      <c r="D393" s="113"/>
    </row>
    <row r="394" spans="2:4" ht="15">
      <c r="B394" s="113"/>
      <c r="C394" s="113"/>
      <c r="D394" s="113"/>
    </row>
    <row r="395" spans="2:4" ht="15">
      <c r="B395" s="113"/>
      <c r="C395" s="113"/>
      <c r="D395" s="113"/>
    </row>
    <row r="396" spans="2:4" ht="15">
      <c r="B396" s="113"/>
      <c r="C396" s="113"/>
      <c r="D396" s="113"/>
    </row>
    <row r="397" spans="2:4" ht="15">
      <c r="B397" s="113"/>
      <c r="C397" s="113"/>
      <c r="D397" s="113"/>
    </row>
    <row r="398" spans="2:4" ht="15">
      <c r="B398" s="113"/>
      <c r="C398" s="113"/>
      <c r="D398" s="113"/>
    </row>
    <row r="399" spans="2:4" ht="15">
      <c r="B399" s="113"/>
      <c r="C399" s="113"/>
      <c r="D399" s="113"/>
    </row>
    <row r="400" spans="2:4" ht="15">
      <c r="B400" s="113"/>
      <c r="C400" s="113"/>
      <c r="D400" s="113"/>
    </row>
    <row r="401" spans="2:4" ht="15">
      <c r="B401" s="113"/>
      <c r="C401" s="113"/>
      <c r="D401" s="113"/>
    </row>
    <row r="402" spans="2:4" ht="15">
      <c r="B402" s="113"/>
      <c r="C402" s="113"/>
      <c r="D402" s="113"/>
    </row>
    <row r="403" spans="2:4" ht="15">
      <c r="B403" s="113"/>
      <c r="C403" s="113"/>
      <c r="D403" s="113"/>
    </row>
    <row r="404" spans="2:4" ht="15">
      <c r="B404" s="113"/>
      <c r="C404" s="113"/>
      <c r="D404" s="113"/>
    </row>
    <row r="405" spans="2:4" ht="15">
      <c r="B405" s="113"/>
      <c r="C405" s="113"/>
      <c r="D405" s="113"/>
    </row>
    <row r="406" spans="2:4" ht="15">
      <c r="B406" s="113"/>
      <c r="C406" s="113"/>
      <c r="D406" s="113"/>
    </row>
    <row r="407" spans="2:4" ht="15">
      <c r="B407" s="113"/>
      <c r="C407" s="113"/>
      <c r="D407" s="113"/>
    </row>
    <row r="408" spans="2:4" ht="15">
      <c r="B408" s="113"/>
      <c r="C408" s="113"/>
      <c r="D408" s="113"/>
    </row>
    <row r="409" spans="2:4" ht="15">
      <c r="B409" s="113"/>
      <c r="C409" s="113"/>
      <c r="D409" s="113"/>
    </row>
    <row r="410" spans="2:4" ht="15">
      <c r="B410" s="113"/>
      <c r="C410" s="113"/>
      <c r="D410" s="113"/>
    </row>
    <row r="411" spans="2:4" ht="15">
      <c r="B411" s="113"/>
      <c r="C411" s="113"/>
      <c r="D411" s="113"/>
    </row>
    <row r="412" spans="2:4" ht="15">
      <c r="B412" s="113"/>
      <c r="C412" s="113"/>
      <c r="D412" s="113"/>
    </row>
    <row r="413" spans="2:4" ht="15">
      <c r="B413" s="113"/>
      <c r="C413" s="113"/>
      <c r="D413" s="113"/>
    </row>
    <row r="414" spans="2:4" ht="15">
      <c r="B414" s="113"/>
      <c r="C414" s="113"/>
      <c r="D414" s="113"/>
    </row>
    <row r="415" spans="2:4" ht="15">
      <c r="B415" s="113"/>
      <c r="C415" s="113"/>
      <c r="D415" s="113"/>
    </row>
    <row r="416" spans="2:4" ht="15">
      <c r="B416" s="113"/>
      <c r="C416" s="113"/>
      <c r="D416" s="113"/>
    </row>
    <row r="417" spans="2:4" ht="15">
      <c r="B417" s="113"/>
      <c r="C417" s="113"/>
      <c r="D417" s="113"/>
    </row>
    <row r="418" spans="2:4" ht="15">
      <c r="B418" s="113"/>
      <c r="C418" s="113"/>
      <c r="D418" s="113"/>
    </row>
    <row r="419" spans="2:4" ht="15">
      <c r="B419" s="113"/>
      <c r="C419" s="113"/>
      <c r="D419" s="113"/>
    </row>
    <row r="420" spans="2:4" ht="15">
      <c r="B420" s="113"/>
      <c r="C420" s="113"/>
      <c r="D420" s="113"/>
    </row>
    <row r="421" spans="2:4" ht="15">
      <c r="B421" s="113"/>
      <c r="C421" s="113"/>
      <c r="D421" s="113"/>
    </row>
    <row r="422" spans="2:4" ht="15">
      <c r="B422" s="113"/>
      <c r="C422" s="113"/>
      <c r="D422" s="113"/>
    </row>
    <row r="423" spans="2:4" ht="15">
      <c r="B423" s="113"/>
      <c r="C423" s="113"/>
      <c r="D423" s="113"/>
    </row>
    <row r="424" spans="2:4" ht="15">
      <c r="B424" s="113"/>
      <c r="C424" s="113"/>
      <c r="D424" s="113"/>
    </row>
    <row r="425" spans="2:4" ht="15">
      <c r="B425" s="113"/>
      <c r="C425" s="113"/>
      <c r="D425" s="113"/>
    </row>
    <row r="426" spans="2:4" ht="15">
      <c r="B426" s="113"/>
      <c r="C426" s="113"/>
      <c r="D426" s="113"/>
    </row>
    <row r="427" spans="2:4" ht="15">
      <c r="B427" s="113"/>
      <c r="C427" s="113"/>
      <c r="D427" s="113"/>
    </row>
    <row r="428" spans="2:4" ht="15">
      <c r="B428" s="113"/>
      <c r="C428" s="113"/>
      <c r="D428" s="113"/>
    </row>
    <row r="429" spans="2:4" ht="15">
      <c r="B429" s="113"/>
      <c r="C429" s="113"/>
      <c r="D429" s="113"/>
    </row>
    <row r="430" spans="2:4" ht="15">
      <c r="B430" s="113"/>
      <c r="C430" s="113"/>
      <c r="D430" s="113"/>
    </row>
    <row r="431" spans="2:4" ht="15">
      <c r="B431" s="113"/>
      <c r="C431" s="113"/>
      <c r="D431" s="113"/>
    </row>
    <row r="432" spans="2:4" ht="15">
      <c r="B432" s="113"/>
      <c r="C432" s="113"/>
      <c r="D432" s="113"/>
    </row>
    <row r="433" spans="2:4" ht="15">
      <c r="B433" s="113"/>
      <c r="C433" s="113"/>
      <c r="D433" s="113"/>
    </row>
    <row r="434" spans="2:4" ht="15">
      <c r="B434" s="113"/>
      <c r="C434" s="113"/>
      <c r="D434" s="113"/>
    </row>
    <row r="435" spans="2:4" ht="15">
      <c r="B435" s="113"/>
      <c r="C435" s="113"/>
      <c r="D435" s="113"/>
    </row>
    <row r="436" spans="2:4" ht="15">
      <c r="B436" s="113"/>
      <c r="C436" s="113"/>
      <c r="D436" s="113"/>
    </row>
    <row r="437" spans="2:4" ht="15">
      <c r="B437" s="113"/>
      <c r="C437" s="113"/>
      <c r="D437" s="113"/>
    </row>
    <row r="438" spans="2:4" ht="15">
      <c r="B438" s="113"/>
      <c r="C438" s="113"/>
      <c r="D438" s="113"/>
    </row>
    <row r="439" spans="2:4" ht="15">
      <c r="B439" s="113"/>
      <c r="C439" s="113"/>
      <c r="D439" s="113"/>
    </row>
    <row r="440" spans="2:4" ht="15">
      <c r="B440" s="113"/>
      <c r="C440" s="113"/>
      <c r="D440" s="113"/>
    </row>
    <row r="441" spans="2:4" ht="15">
      <c r="B441" s="113"/>
      <c r="C441" s="113"/>
      <c r="D441" s="113"/>
    </row>
    <row r="442" spans="2:4" ht="15">
      <c r="B442" s="113"/>
      <c r="C442" s="113"/>
      <c r="D442" s="113"/>
    </row>
    <row r="443" spans="2:4" ht="15">
      <c r="B443" s="113"/>
      <c r="C443" s="113"/>
      <c r="D443" s="113"/>
    </row>
    <row r="444" spans="2:4" ht="15">
      <c r="B444" s="113"/>
      <c r="C444" s="113"/>
      <c r="D444" s="113"/>
    </row>
    <row r="445" spans="2:4" ht="15">
      <c r="B445" s="113"/>
      <c r="C445" s="113"/>
      <c r="D445" s="113"/>
    </row>
    <row r="446" spans="2:4" ht="15">
      <c r="B446" s="113"/>
      <c r="C446" s="113"/>
      <c r="D446" s="113"/>
    </row>
    <row r="447" spans="2:4" ht="15">
      <c r="B447" s="113"/>
      <c r="C447" s="113"/>
      <c r="D447" s="113"/>
    </row>
    <row r="448" spans="2:4" ht="15">
      <c r="B448" s="113"/>
      <c r="C448" s="113"/>
      <c r="D448" s="113"/>
    </row>
    <row r="449" spans="2:4" ht="15">
      <c r="B449" s="113"/>
      <c r="C449" s="113"/>
      <c r="D449" s="113"/>
    </row>
    <row r="450" spans="2:4" ht="15">
      <c r="B450" s="113"/>
      <c r="C450" s="113"/>
      <c r="D450" s="113"/>
    </row>
    <row r="451" spans="2:4" ht="15">
      <c r="B451" s="113"/>
      <c r="C451" s="113"/>
      <c r="D451" s="113"/>
    </row>
    <row r="452" spans="2:4" ht="15">
      <c r="B452" s="113"/>
      <c r="C452" s="113"/>
      <c r="D452" s="113"/>
    </row>
    <row r="453" spans="2:4" ht="15">
      <c r="B453" s="113"/>
      <c r="C453" s="113"/>
      <c r="D453" s="113"/>
    </row>
    <row r="454" spans="2:4" ht="15">
      <c r="B454" s="113"/>
      <c r="C454" s="113"/>
      <c r="D454" s="113"/>
    </row>
    <row r="455" spans="2:4" ht="15">
      <c r="B455" s="113"/>
      <c r="C455" s="113"/>
      <c r="D455" s="113"/>
    </row>
    <row r="456" spans="2:4" ht="15">
      <c r="B456" s="113"/>
      <c r="C456" s="113"/>
      <c r="D456" s="113"/>
    </row>
    <row r="457" spans="2:4" ht="15">
      <c r="B457" s="113"/>
      <c r="C457" s="113"/>
      <c r="D457" s="113"/>
    </row>
    <row r="458" spans="2:4" ht="15">
      <c r="B458" s="113"/>
      <c r="C458" s="113"/>
      <c r="D458" s="113"/>
    </row>
    <row r="459" spans="2:4" ht="15">
      <c r="B459" s="113"/>
      <c r="C459" s="113"/>
      <c r="D459" s="113"/>
    </row>
    <row r="460" spans="2:4" ht="15">
      <c r="B460" s="113"/>
      <c r="C460" s="113"/>
      <c r="D460" s="113"/>
    </row>
    <row r="461" spans="2:4" ht="15">
      <c r="B461" s="113"/>
      <c r="C461" s="113"/>
      <c r="D461" s="113"/>
    </row>
    <row r="462" spans="2:4" ht="15">
      <c r="B462" s="113"/>
      <c r="C462" s="113"/>
      <c r="D462" s="113"/>
    </row>
    <row r="463" spans="2:4" ht="15">
      <c r="B463" s="113"/>
      <c r="C463" s="113"/>
      <c r="D463" s="113"/>
    </row>
    <row r="464" spans="2:4" ht="15">
      <c r="B464" s="113"/>
      <c r="C464" s="113"/>
      <c r="D464" s="113"/>
    </row>
    <row r="465" spans="2:4" ht="15">
      <c r="B465" s="113"/>
      <c r="C465" s="113"/>
      <c r="D465" s="113"/>
    </row>
    <row r="466" spans="2:4" ht="15">
      <c r="B466" s="113"/>
      <c r="C466" s="113"/>
      <c r="D466" s="113"/>
    </row>
    <row r="467" spans="2:4" ht="15">
      <c r="B467" s="113"/>
      <c r="C467" s="113"/>
      <c r="D467" s="113"/>
    </row>
    <row r="468" spans="2:4" ht="15">
      <c r="B468" s="113"/>
      <c r="C468" s="113"/>
      <c r="D468" s="113"/>
    </row>
    <row r="469" spans="2:4" ht="15">
      <c r="B469" s="113"/>
      <c r="C469" s="113"/>
      <c r="D469" s="113"/>
    </row>
    <row r="470" spans="2:4" ht="15">
      <c r="B470" s="113"/>
      <c r="C470" s="113"/>
      <c r="D470" s="113"/>
    </row>
    <row r="471" spans="2:4" ht="15">
      <c r="B471" s="113"/>
      <c r="C471" s="113"/>
      <c r="D471" s="113"/>
    </row>
    <row r="472" spans="2:4" ht="15">
      <c r="B472" s="113"/>
      <c r="C472" s="113"/>
      <c r="D472" s="113"/>
    </row>
    <row r="473" spans="2:4" ht="15">
      <c r="B473" s="113"/>
      <c r="C473" s="113"/>
      <c r="D473" s="113"/>
    </row>
    <row r="474" spans="2:4" ht="15">
      <c r="B474" s="113"/>
      <c r="C474" s="113"/>
      <c r="D474" s="113"/>
    </row>
    <row r="475" spans="2:4" ht="15">
      <c r="B475" s="113"/>
      <c r="C475" s="113"/>
      <c r="D475" s="113"/>
    </row>
    <row r="476" spans="2:4" ht="15">
      <c r="B476" s="113"/>
      <c r="C476" s="113"/>
      <c r="D476" s="113"/>
    </row>
    <row r="477" spans="2:4" ht="15">
      <c r="B477" s="113"/>
      <c r="C477" s="113"/>
      <c r="D477" s="113"/>
    </row>
    <row r="478" spans="2:4" ht="15">
      <c r="B478" s="113"/>
      <c r="C478" s="113"/>
      <c r="D478" s="113"/>
    </row>
    <row r="479" spans="2:4" ht="15">
      <c r="B479" s="113"/>
      <c r="C479" s="113"/>
      <c r="D479" s="113"/>
    </row>
    <row r="480" spans="2:4" ht="15">
      <c r="B480" s="113"/>
      <c r="C480" s="113"/>
      <c r="D480" s="113"/>
    </row>
    <row r="481" spans="2:4" ht="15">
      <c r="B481" s="113"/>
      <c r="C481" s="113"/>
      <c r="D481" s="113"/>
    </row>
    <row r="482" spans="2:4" ht="15">
      <c r="B482" s="113"/>
      <c r="C482" s="113"/>
      <c r="D482" s="113"/>
    </row>
    <row r="483" spans="2:4" ht="15">
      <c r="B483" s="113"/>
      <c r="C483" s="113"/>
      <c r="D483" s="113"/>
    </row>
    <row r="484" spans="2:4" ht="15">
      <c r="B484" s="113"/>
      <c r="C484" s="113"/>
      <c r="D484" s="113"/>
    </row>
    <row r="485" spans="2:4" ht="15">
      <c r="B485" s="113"/>
      <c r="C485" s="113"/>
      <c r="D485" s="113"/>
    </row>
    <row r="486" spans="2:4" ht="15">
      <c r="B486" s="113"/>
      <c r="C486" s="113"/>
      <c r="D486" s="113"/>
    </row>
    <row r="487" spans="2:4" ht="15">
      <c r="B487" s="113"/>
      <c r="C487" s="113"/>
      <c r="D487" s="113"/>
    </row>
    <row r="488" spans="2:4" ht="15">
      <c r="B488" s="113"/>
      <c r="C488" s="113"/>
      <c r="D488" s="113"/>
    </row>
    <row r="489" spans="2:4" ht="15">
      <c r="B489" s="113"/>
      <c r="C489" s="113"/>
      <c r="D489" s="113"/>
    </row>
    <row r="490" spans="2:4" ht="15">
      <c r="B490" s="113"/>
      <c r="C490" s="113"/>
      <c r="D490" s="113"/>
    </row>
    <row r="491" spans="2:4" ht="15">
      <c r="B491" s="113"/>
      <c r="C491" s="113"/>
      <c r="D491" s="113"/>
    </row>
    <row r="492" spans="2:4" ht="15">
      <c r="B492" s="113"/>
      <c r="C492" s="113"/>
      <c r="D492" s="113"/>
    </row>
    <row r="493" spans="2:4" ht="15">
      <c r="B493" s="113"/>
      <c r="C493" s="113"/>
      <c r="D493" s="113"/>
    </row>
    <row r="494" spans="2:4" ht="15">
      <c r="B494" s="113"/>
      <c r="C494" s="113"/>
      <c r="D494" s="113"/>
    </row>
    <row r="495" spans="2:4" ht="15">
      <c r="B495" s="113"/>
      <c r="C495" s="113"/>
      <c r="D495" s="113"/>
    </row>
    <row r="496" spans="2:4" ht="15">
      <c r="B496" s="113"/>
      <c r="C496" s="113"/>
      <c r="D496" s="113"/>
    </row>
    <row r="497" spans="2:4" ht="15">
      <c r="B497" s="113"/>
      <c r="C497" s="113"/>
      <c r="D497" s="113"/>
    </row>
    <row r="498" spans="2:4" ht="15">
      <c r="B498" s="113"/>
      <c r="C498" s="113"/>
      <c r="D498" s="113"/>
    </row>
    <row r="499" spans="2:4" ht="15">
      <c r="B499" s="113"/>
      <c r="C499" s="113"/>
      <c r="D499" s="113"/>
    </row>
    <row r="500" spans="2:4" ht="15">
      <c r="B500" s="113"/>
      <c r="C500" s="113"/>
      <c r="D500" s="113"/>
    </row>
    <row r="501" spans="2:4" ht="15">
      <c r="B501" s="113"/>
      <c r="C501" s="113"/>
      <c r="D501" s="113"/>
    </row>
    <row r="502" spans="2:4" ht="15">
      <c r="B502" s="113"/>
      <c r="C502" s="113"/>
      <c r="D502" s="113"/>
    </row>
    <row r="503" spans="2:4" ht="15">
      <c r="B503" s="113"/>
      <c r="C503" s="113"/>
      <c r="D503" s="113"/>
    </row>
    <row r="504" spans="2:4" ht="15">
      <c r="B504" s="113"/>
      <c r="C504" s="113"/>
      <c r="D504" s="113"/>
    </row>
    <row r="505" spans="2:4" ht="15">
      <c r="B505" s="113"/>
      <c r="C505" s="113"/>
      <c r="D505" s="113"/>
    </row>
    <row r="506" spans="2:4" ht="15">
      <c r="B506" s="113"/>
      <c r="C506" s="113"/>
      <c r="D506" s="113"/>
    </row>
    <row r="507" spans="2:4" ht="15">
      <c r="B507" s="113"/>
      <c r="C507" s="113"/>
      <c r="D507" s="113"/>
    </row>
    <row r="508" spans="2:4" ht="15">
      <c r="B508" s="113"/>
      <c r="C508" s="113"/>
      <c r="D508" s="113"/>
    </row>
    <row r="509" spans="2:4" ht="15">
      <c r="B509" s="113"/>
      <c r="C509" s="113"/>
      <c r="D509" s="113"/>
    </row>
    <row r="510" spans="2:4" ht="15">
      <c r="B510" s="113"/>
      <c r="C510" s="113"/>
      <c r="D510" s="113"/>
    </row>
    <row r="511" spans="2:4" ht="15">
      <c r="B511" s="113"/>
      <c r="C511" s="113"/>
      <c r="D511" s="113"/>
    </row>
    <row r="512" spans="2:4" ht="15">
      <c r="B512" s="113"/>
      <c r="C512" s="113"/>
      <c r="D512" s="113"/>
    </row>
    <row r="513" spans="2:4" ht="15">
      <c r="B513" s="113"/>
      <c r="C513" s="113"/>
      <c r="D513" s="113"/>
    </row>
    <row r="514" spans="2:4" ht="15">
      <c r="B514" s="113"/>
      <c r="C514" s="113"/>
      <c r="D514" s="113"/>
    </row>
    <row r="515" spans="2:4" ht="15">
      <c r="B515" s="113"/>
      <c r="C515" s="113"/>
      <c r="D515" s="113"/>
    </row>
    <row r="516" spans="2:4" ht="15">
      <c r="B516" s="113"/>
      <c r="C516" s="113"/>
      <c r="D516" s="113"/>
    </row>
    <row r="517" spans="2:4" ht="15">
      <c r="B517" s="113"/>
      <c r="C517" s="113"/>
      <c r="D517" s="113"/>
    </row>
    <row r="518" spans="2:4" ht="15">
      <c r="B518" s="113"/>
      <c r="C518" s="113"/>
      <c r="D518" s="113"/>
    </row>
    <row r="519" spans="2:4" ht="15">
      <c r="B519" s="113"/>
      <c r="C519" s="113"/>
      <c r="D519" s="113"/>
    </row>
    <row r="520" spans="2:4" ht="15">
      <c r="B520" s="113"/>
      <c r="C520" s="113"/>
      <c r="D520" s="113"/>
    </row>
    <row r="521" spans="2:4" ht="15">
      <c r="B521" s="113"/>
      <c r="C521" s="113"/>
      <c r="D521" s="113"/>
    </row>
    <row r="522" spans="2:4" ht="15">
      <c r="B522" s="113"/>
      <c r="C522" s="113"/>
      <c r="D522" s="113"/>
    </row>
    <row r="523" spans="2:4" ht="15">
      <c r="B523" s="113"/>
      <c r="C523" s="113"/>
      <c r="D523" s="113"/>
    </row>
    <row r="524" spans="2:4" ht="15">
      <c r="B524" s="113"/>
      <c r="C524" s="113"/>
      <c r="D524" s="113"/>
    </row>
    <row r="525" spans="2:4" ht="15">
      <c r="B525" s="113"/>
      <c r="C525" s="113"/>
      <c r="D525" s="113"/>
    </row>
    <row r="526" spans="2:4" ht="15">
      <c r="B526" s="113"/>
      <c r="C526" s="113"/>
      <c r="D526" s="113"/>
    </row>
    <row r="527" spans="2:4" ht="15">
      <c r="B527" s="113"/>
      <c r="C527" s="113"/>
      <c r="D527" s="113"/>
    </row>
    <row r="528" spans="2:4" ht="15">
      <c r="B528" s="113"/>
      <c r="C528" s="113"/>
      <c r="D528" s="113"/>
    </row>
    <row r="529" spans="2:4" ht="15">
      <c r="B529" s="113"/>
      <c r="C529" s="113"/>
      <c r="D529" s="113"/>
    </row>
    <row r="530" spans="2:4" ht="15">
      <c r="B530" s="113"/>
      <c r="C530" s="113"/>
      <c r="D530" s="113"/>
    </row>
    <row r="531" spans="2:4" ht="15">
      <c r="B531" s="113"/>
      <c r="C531" s="113"/>
      <c r="D531" s="113"/>
    </row>
    <row r="532" spans="2:4" ht="15">
      <c r="B532" s="113"/>
      <c r="C532" s="113"/>
      <c r="D532" s="113"/>
    </row>
    <row r="533" spans="2:4" ht="15">
      <c r="B533" s="113"/>
      <c r="C533" s="113"/>
      <c r="D533" s="113"/>
    </row>
    <row r="534" spans="2:4" ht="15">
      <c r="B534" s="113"/>
      <c r="C534" s="113"/>
      <c r="D534" s="113"/>
    </row>
    <row r="535" spans="2:4" ht="15">
      <c r="B535" s="113"/>
      <c r="C535" s="113"/>
      <c r="D535" s="113"/>
    </row>
    <row r="536" spans="2:4" ht="15">
      <c r="B536" s="113"/>
      <c r="C536" s="113"/>
      <c r="D536" s="113"/>
    </row>
    <row r="537" spans="2:4" ht="15">
      <c r="B537" s="113"/>
      <c r="C537" s="113"/>
      <c r="D537" s="113"/>
    </row>
    <row r="538" spans="2:4" ht="15">
      <c r="B538" s="113"/>
      <c r="C538" s="113"/>
      <c r="D538" s="113"/>
    </row>
    <row r="539" spans="2:4" ht="15">
      <c r="B539" s="113"/>
      <c r="C539" s="113"/>
      <c r="D539" s="113"/>
    </row>
    <row r="540" spans="2:4" ht="15">
      <c r="B540" s="113"/>
      <c r="C540" s="113"/>
      <c r="D540" s="113"/>
    </row>
    <row r="541" spans="2:4" ht="15">
      <c r="B541" s="113"/>
      <c r="C541" s="113"/>
      <c r="D541" s="113"/>
    </row>
    <row r="542" spans="2:4" ht="15">
      <c r="B542" s="113"/>
      <c r="C542" s="113"/>
      <c r="D542" s="113"/>
    </row>
    <row r="543" spans="2:4" ht="15">
      <c r="B543" s="113"/>
      <c r="C543" s="113"/>
      <c r="D543" s="113"/>
    </row>
    <row r="544" spans="2:4" ht="15">
      <c r="B544" s="113"/>
      <c r="C544" s="113"/>
      <c r="D544" s="113"/>
    </row>
    <row r="545" spans="2:4" ht="15">
      <c r="B545" s="113"/>
      <c r="C545" s="113"/>
      <c r="D545" s="113"/>
    </row>
    <row r="546" spans="2:4" ht="15">
      <c r="B546" s="113"/>
      <c r="C546" s="113"/>
      <c r="D546" s="113"/>
    </row>
    <row r="547" spans="2:4" ht="15">
      <c r="B547" s="113"/>
      <c r="C547" s="113"/>
      <c r="D547" s="113"/>
    </row>
    <row r="548" spans="2:4" ht="15">
      <c r="B548" s="113"/>
      <c r="C548" s="113"/>
      <c r="D548" s="113"/>
    </row>
    <row r="549" spans="2:4" ht="15">
      <c r="B549" s="113"/>
      <c r="C549" s="113"/>
      <c r="D549" s="113"/>
    </row>
    <row r="550" spans="2:4" ht="15">
      <c r="B550" s="113"/>
      <c r="C550" s="113"/>
      <c r="D550" s="113"/>
    </row>
    <row r="551" spans="2:4" ht="15">
      <c r="B551" s="113"/>
      <c r="C551" s="113"/>
      <c r="D551" s="113"/>
    </row>
    <row r="552" spans="2:4" ht="15">
      <c r="B552" s="113"/>
      <c r="C552" s="113"/>
      <c r="D552" s="113"/>
    </row>
    <row r="553" spans="2:4" ht="15">
      <c r="B553" s="113"/>
      <c r="C553" s="113"/>
      <c r="D553" s="113"/>
    </row>
    <row r="554" spans="2:4" ht="15">
      <c r="B554" s="113"/>
      <c r="C554" s="113"/>
      <c r="D554" s="113"/>
    </row>
    <row r="555" spans="2:4" ht="15">
      <c r="B555" s="113"/>
      <c r="C555" s="113"/>
      <c r="D555" s="113"/>
    </row>
    <row r="556" spans="2:4" ht="15">
      <c r="B556" s="113"/>
      <c r="C556" s="113"/>
      <c r="D556" s="113"/>
    </row>
    <row r="557" spans="2:4" ht="15">
      <c r="B557" s="113"/>
      <c r="C557" s="113"/>
      <c r="D557" s="113"/>
    </row>
    <row r="558" spans="2:4" ht="15">
      <c r="B558" s="113"/>
      <c r="C558" s="113"/>
      <c r="D558" s="113"/>
    </row>
    <row r="559" spans="2:4" ht="15">
      <c r="B559" s="113"/>
      <c r="C559" s="113"/>
      <c r="D559" s="113"/>
    </row>
    <row r="560" spans="2:4" ht="15">
      <c r="B560" s="113"/>
      <c r="C560" s="113"/>
      <c r="D560" s="113"/>
    </row>
    <row r="561" spans="2:4" ht="15">
      <c r="B561" s="113"/>
      <c r="C561" s="113"/>
      <c r="D561" s="113"/>
    </row>
    <row r="562" spans="2:4" ht="15">
      <c r="B562" s="113"/>
      <c r="C562" s="113"/>
      <c r="D562" s="113"/>
    </row>
    <row r="563" spans="2:4" ht="15">
      <c r="B563" s="113"/>
      <c r="C563" s="113"/>
      <c r="D563" s="113"/>
    </row>
    <row r="564" spans="2:4" ht="15">
      <c r="B564" s="113"/>
      <c r="C564" s="113"/>
      <c r="D564" s="113"/>
    </row>
    <row r="565" spans="2:4" ht="15">
      <c r="B565" s="113"/>
      <c r="C565" s="113"/>
      <c r="D565" s="113"/>
    </row>
    <row r="566" spans="2:4" ht="15">
      <c r="B566" s="113"/>
      <c r="C566" s="113"/>
      <c r="D566" s="113"/>
    </row>
    <row r="567" spans="2:4" ht="15">
      <c r="B567" s="113"/>
      <c r="C567" s="113"/>
      <c r="D567" s="113"/>
    </row>
    <row r="568" spans="2:4" ht="15">
      <c r="B568" s="113"/>
      <c r="C568" s="113"/>
      <c r="D568" s="113"/>
    </row>
    <row r="569" spans="2:4" ht="15">
      <c r="B569" s="113"/>
      <c r="C569" s="113"/>
      <c r="D569" s="113"/>
    </row>
    <row r="570" spans="2:4" ht="15">
      <c r="B570" s="113"/>
      <c r="C570" s="113"/>
      <c r="D570" s="113"/>
    </row>
    <row r="571" spans="2:4" ht="15">
      <c r="B571" s="113"/>
      <c r="C571" s="113"/>
      <c r="D571" s="113"/>
    </row>
    <row r="572" spans="2:4" ht="15">
      <c r="B572" s="113"/>
      <c r="C572" s="113"/>
      <c r="D572" s="113"/>
    </row>
  </sheetData>
  <sheetProtection/>
  <mergeCells count="9">
    <mergeCell ref="A1:D1"/>
    <mergeCell ref="A2:D2"/>
    <mergeCell ref="A3:D3"/>
    <mergeCell ref="B91:D91"/>
    <mergeCell ref="B88:D88"/>
    <mergeCell ref="B89:D89"/>
    <mergeCell ref="B90:D90"/>
    <mergeCell ref="A4:D4"/>
    <mergeCell ref="A5:D5"/>
  </mergeCells>
  <printOptions gridLines="1"/>
  <pageMargins left="0.75" right="0.75" top="1" bottom="1" header="0.5" footer="0.5"/>
  <pageSetup fitToHeight="2" fitToWidth="1" horizontalDpi="600" verticalDpi="600" orientation="portrait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60.28125" style="0" customWidth="1"/>
    <col min="2" max="2" width="7.8515625" style="0" customWidth="1"/>
    <col min="3" max="3" width="6.7109375" style="0" bestFit="1" customWidth="1"/>
    <col min="5" max="5" width="8.421875" style="0" customWidth="1"/>
  </cols>
  <sheetData>
    <row r="1" spans="1:5" ht="15.75">
      <c r="A1" s="133" t="s">
        <v>73</v>
      </c>
      <c r="B1" s="133"/>
      <c r="C1" s="133"/>
      <c r="D1" s="133"/>
      <c r="E1" s="133"/>
    </row>
    <row r="2" spans="1:5" ht="12.75">
      <c r="A2" s="134" t="s">
        <v>71</v>
      </c>
      <c r="B2" s="134"/>
      <c r="C2" s="134"/>
      <c r="D2" s="134"/>
      <c r="E2" s="134"/>
    </row>
    <row r="3" spans="1:5" ht="12.75">
      <c r="A3" s="1" t="s">
        <v>74</v>
      </c>
      <c r="B3" s="29"/>
      <c r="C3" s="29"/>
      <c r="D3" s="29"/>
      <c r="E3" s="29"/>
    </row>
    <row r="4" spans="1:5" ht="12.75">
      <c r="A4" s="30" t="s">
        <v>69</v>
      </c>
      <c r="B4" s="29"/>
      <c r="C4" s="29"/>
      <c r="D4" s="29"/>
      <c r="E4" s="29"/>
    </row>
    <row r="5" spans="2:6" ht="12.75">
      <c r="B5" s="3"/>
      <c r="C5" s="3"/>
      <c r="D5" t="s">
        <v>0</v>
      </c>
      <c r="E5" s="7" t="s">
        <v>7</v>
      </c>
      <c r="F5" s="4"/>
    </row>
    <row r="6" spans="1:5" ht="12.75">
      <c r="A6" s="5" t="s">
        <v>80</v>
      </c>
      <c r="B6" s="5" t="s">
        <v>1</v>
      </c>
      <c r="C6" s="5">
        <v>91</v>
      </c>
      <c r="D6" s="17">
        <v>25</v>
      </c>
      <c r="E6" s="45">
        <f>C6*D6</f>
        <v>2275</v>
      </c>
    </row>
    <row r="7" spans="1:5" ht="12.75">
      <c r="A7" t="s">
        <v>50</v>
      </c>
      <c r="E7" s="8"/>
    </row>
    <row r="8" spans="1:5" ht="12.75">
      <c r="A8" t="s">
        <v>81</v>
      </c>
      <c r="B8" t="s">
        <v>1</v>
      </c>
      <c r="C8">
        <v>3</v>
      </c>
      <c r="D8" s="4">
        <v>40</v>
      </c>
      <c r="E8" s="8">
        <v>120</v>
      </c>
    </row>
    <row r="9" spans="1:5" ht="12.75">
      <c r="A9" s="14" t="s">
        <v>82</v>
      </c>
      <c r="B9" s="14"/>
      <c r="C9" s="14"/>
      <c r="D9" s="14"/>
      <c r="E9" s="16">
        <f>SUM(E6:E8)</f>
        <v>2395</v>
      </c>
    </row>
    <row r="10" spans="1:6" ht="12.75">
      <c r="A10" s="5"/>
      <c r="B10" s="5"/>
      <c r="C10" s="5"/>
      <c r="D10" s="17"/>
      <c r="E10" s="9"/>
      <c r="F10" s="28"/>
    </row>
    <row r="11" spans="1:7" ht="12.75">
      <c r="A11" s="18" t="s">
        <v>87</v>
      </c>
      <c r="B11" s="5"/>
      <c r="C11" s="5"/>
      <c r="D11" s="17"/>
      <c r="E11" s="9"/>
      <c r="F11" s="46" t="s">
        <v>88</v>
      </c>
      <c r="G11" s="46"/>
    </row>
    <row r="12" spans="1:7" ht="12.75">
      <c r="A12" s="5" t="s">
        <v>86</v>
      </c>
      <c r="B12" s="5" t="s">
        <v>2</v>
      </c>
      <c r="C12" s="5"/>
      <c r="D12" s="5"/>
      <c r="E12" s="9">
        <v>3109</v>
      </c>
      <c r="F12" s="46">
        <v>3189</v>
      </c>
      <c r="G12" s="47"/>
    </row>
    <row r="13" spans="1:7" ht="12.75">
      <c r="A13" s="5" t="s">
        <v>85</v>
      </c>
      <c r="B13" s="5" t="s">
        <v>2</v>
      </c>
      <c r="C13" s="5"/>
      <c r="D13" s="5"/>
      <c r="E13" s="9">
        <v>9973</v>
      </c>
      <c r="F13" s="46">
        <v>8918</v>
      </c>
      <c r="G13" s="47"/>
    </row>
    <row r="14" spans="1:5" ht="12.75">
      <c r="A14" s="5"/>
      <c r="B14" s="5"/>
      <c r="C14" s="5"/>
      <c r="D14" s="17"/>
      <c r="E14" s="9"/>
    </row>
    <row r="15" spans="1:5" ht="12.75">
      <c r="A15" s="18" t="s">
        <v>36</v>
      </c>
      <c r="B15" s="5"/>
      <c r="C15" s="5"/>
      <c r="D15" s="17"/>
      <c r="E15" s="9"/>
    </row>
    <row r="16" spans="1:5" ht="12.75">
      <c r="A16" t="s">
        <v>39</v>
      </c>
      <c r="E16" s="8">
        <v>900</v>
      </c>
    </row>
    <row r="17" spans="1:5" ht="12.75">
      <c r="A17" t="s">
        <v>11</v>
      </c>
      <c r="E17" s="8">
        <v>20</v>
      </c>
    </row>
    <row r="18" spans="1:5" ht="12.75">
      <c r="A18" t="s">
        <v>3</v>
      </c>
      <c r="E18" s="8">
        <v>20</v>
      </c>
    </row>
    <row r="19" spans="1:5" ht="12.75">
      <c r="A19" t="s">
        <v>8</v>
      </c>
      <c r="E19" s="8">
        <v>10</v>
      </c>
    </row>
    <row r="20" spans="1:5" ht="12.75">
      <c r="A20" s="44" t="s">
        <v>72</v>
      </c>
      <c r="B20" t="s">
        <v>51</v>
      </c>
      <c r="D20" s="8">
        <v>1800</v>
      </c>
      <c r="E20" s="31">
        <f>D20/12</f>
        <v>150</v>
      </c>
    </row>
    <row r="21" spans="1:5" ht="12.75">
      <c r="A21" t="s">
        <v>37</v>
      </c>
      <c r="B21" t="s">
        <v>51</v>
      </c>
      <c r="D21" s="8">
        <v>1000</v>
      </c>
      <c r="E21" s="8">
        <f>D21/12</f>
        <v>83.33333333333333</v>
      </c>
    </row>
    <row r="22" spans="1:6" ht="12.75">
      <c r="A22" s="14" t="s">
        <v>38</v>
      </c>
      <c r="B22" s="14"/>
      <c r="C22" s="14"/>
      <c r="D22" s="14"/>
      <c r="E22" s="16">
        <f>SUM(E16:E21)</f>
        <v>1183.3333333333333</v>
      </c>
      <c r="F22" s="6"/>
    </row>
    <row r="23" spans="5:11" ht="12.75">
      <c r="E23" s="8"/>
      <c r="F23" s="6"/>
      <c r="G23" s="6"/>
      <c r="H23" s="6"/>
      <c r="I23" s="6"/>
      <c r="J23" s="6"/>
      <c r="K23" s="6"/>
    </row>
    <row r="24" spans="1:5" ht="12.75">
      <c r="A24" s="1"/>
      <c r="D24" s="4"/>
      <c r="E24" s="8"/>
    </row>
    <row r="25" spans="1:5" ht="12.75">
      <c r="A25" s="1" t="s">
        <v>48</v>
      </c>
      <c r="B25" s="1"/>
      <c r="C25" s="1"/>
      <c r="D25" s="1" t="s">
        <v>9</v>
      </c>
      <c r="E25" s="10" t="s">
        <v>6</v>
      </c>
    </row>
    <row r="26" spans="1:5" ht="12.75">
      <c r="A26" s="19" t="s">
        <v>49</v>
      </c>
      <c r="B26" s="1"/>
      <c r="C26" s="1"/>
      <c r="D26" s="1"/>
      <c r="E26" s="12">
        <v>1800</v>
      </c>
    </row>
    <row r="27" spans="1:5" ht="12.75">
      <c r="A27" t="s">
        <v>4</v>
      </c>
      <c r="B27" t="s">
        <v>1</v>
      </c>
      <c r="C27">
        <v>84</v>
      </c>
      <c r="D27" s="2">
        <v>25</v>
      </c>
      <c r="E27" s="8">
        <f>C27*D27</f>
        <v>2100</v>
      </c>
    </row>
    <row r="28" spans="1:5" ht="12.75">
      <c r="A28" t="s">
        <v>5</v>
      </c>
      <c r="C28">
        <v>6</v>
      </c>
      <c r="D28" s="2">
        <v>900</v>
      </c>
      <c r="E28" s="8">
        <f>C28*D28</f>
        <v>5400</v>
      </c>
    </row>
    <row r="29" spans="1:5" ht="12.75">
      <c r="A29" t="s">
        <v>3</v>
      </c>
      <c r="C29">
        <v>6</v>
      </c>
      <c r="D29" s="4">
        <v>20</v>
      </c>
      <c r="E29" s="8">
        <f>C29*D29</f>
        <v>120</v>
      </c>
    </row>
    <row r="30" spans="1:5" ht="12.75">
      <c r="A30" t="s">
        <v>52</v>
      </c>
      <c r="C30">
        <v>6</v>
      </c>
      <c r="D30" s="4">
        <v>20</v>
      </c>
      <c r="E30" s="8">
        <f>C30*D30</f>
        <v>120</v>
      </c>
    </row>
    <row r="31" spans="1:5" ht="12.75">
      <c r="A31" t="s">
        <v>8</v>
      </c>
      <c r="C31">
        <v>6</v>
      </c>
      <c r="D31" s="4">
        <v>10</v>
      </c>
      <c r="E31" s="8">
        <v>60</v>
      </c>
    </row>
    <row r="32" spans="1:5" ht="12.75">
      <c r="A32" s="19" t="s">
        <v>10</v>
      </c>
      <c r="E32" s="8">
        <f>SUM(E26:E31)</f>
        <v>9600</v>
      </c>
    </row>
    <row r="33" spans="1:5" ht="12.75">
      <c r="A33" s="13" t="s">
        <v>38</v>
      </c>
      <c r="B33" s="14"/>
      <c r="C33" s="14"/>
      <c r="D33" s="13"/>
      <c r="E33" s="16">
        <f>E32/12</f>
        <v>800</v>
      </c>
    </row>
    <row r="34" ht="12.75">
      <c r="E34" s="8"/>
    </row>
    <row r="35" spans="1:5" ht="12.75">
      <c r="A35" s="1" t="s">
        <v>44</v>
      </c>
      <c r="E35" s="8"/>
    </row>
    <row r="36" spans="1:5" ht="12.75">
      <c r="A36" s="1" t="s">
        <v>45</v>
      </c>
      <c r="E36" s="8"/>
    </row>
    <row r="37" spans="1:5" ht="12.75">
      <c r="A37" s="1" t="s">
        <v>70</v>
      </c>
      <c r="E37" s="8"/>
    </row>
    <row r="38" spans="1:5" ht="12.75">
      <c r="A38" t="s">
        <v>12</v>
      </c>
      <c r="E38" s="8"/>
    </row>
    <row r="39" spans="1:5" ht="12.75">
      <c r="A39" t="s">
        <v>13</v>
      </c>
      <c r="E39" s="8"/>
    </row>
    <row r="40" spans="1:5" ht="12.75">
      <c r="A40" t="s">
        <v>14</v>
      </c>
      <c r="E40" s="8"/>
    </row>
    <row r="41" spans="1:5" ht="12.75">
      <c r="A41" t="s">
        <v>15</v>
      </c>
      <c r="E41" s="8"/>
    </row>
    <row r="42" spans="1:5" ht="12.75">
      <c r="A42" t="s">
        <v>61</v>
      </c>
      <c r="E42" s="8"/>
    </row>
    <row r="43" spans="1:5" ht="12.75">
      <c r="A43" t="s">
        <v>16</v>
      </c>
      <c r="E43" s="8"/>
    </row>
    <row r="44" spans="1:5" ht="12.75">
      <c r="A44" t="s">
        <v>17</v>
      </c>
      <c r="E44" s="8"/>
    </row>
    <row r="45" spans="1:5" ht="12.75">
      <c r="A45" t="s">
        <v>84</v>
      </c>
      <c r="E45" s="11"/>
    </row>
    <row r="46" spans="1:5" ht="12.75">
      <c r="A46" s="1" t="s">
        <v>53</v>
      </c>
      <c r="E46" s="11"/>
    </row>
    <row r="47" spans="1:5" ht="12.75">
      <c r="A47" t="s">
        <v>54</v>
      </c>
      <c r="B47" t="s">
        <v>55</v>
      </c>
      <c r="C47" s="4"/>
      <c r="D47" s="32">
        <v>200</v>
      </c>
      <c r="E47" s="8">
        <v>1000</v>
      </c>
    </row>
    <row r="48" spans="1:5" ht="12.75">
      <c r="A48" t="s">
        <v>31</v>
      </c>
      <c r="B48" t="s">
        <v>7</v>
      </c>
      <c r="C48" s="4">
        <v>8</v>
      </c>
      <c r="D48" t="s">
        <v>47</v>
      </c>
      <c r="E48" s="8">
        <v>480</v>
      </c>
    </row>
    <row r="49" spans="3:6" ht="12.75">
      <c r="C49" s="4"/>
      <c r="E49" s="10">
        <f>SUM(E47:E48)</f>
        <v>1480</v>
      </c>
      <c r="F49" s="27"/>
    </row>
    <row r="50" spans="1:5" ht="12.75">
      <c r="A50" s="1" t="s">
        <v>22</v>
      </c>
      <c r="C50" s="4"/>
      <c r="E50" s="8"/>
    </row>
    <row r="51" spans="1:5" ht="12.75">
      <c r="A51" t="s">
        <v>56</v>
      </c>
      <c r="C51" s="4"/>
      <c r="E51" s="8"/>
    </row>
    <row r="52" spans="1:5" ht="12.75">
      <c r="A52" t="s">
        <v>75</v>
      </c>
      <c r="B52" t="s">
        <v>18</v>
      </c>
      <c r="C52" s="4">
        <v>350</v>
      </c>
      <c r="D52" t="s">
        <v>23</v>
      </c>
      <c r="E52" s="8">
        <f>C52*7</f>
        <v>2450</v>
      </c>
    </row>
    <row r="53" spans="1:5" ht="12.75">
      <c r="A53" t="s">
        <v>20</v>
      </c>
      <c r="B53" t="s">
        <v>18</v>
      </c>
      <c r="C53" s="4">
        <v>180</v>
      </c>
      <c r="D53" t="s">
        <v>23</v>
      </c>
      <c r="E53" s="8">
        <v>1260</v>
      </c>
    </row>
    <row r="54" spans="1:5" ht="12.75">
      <c r="A54" t="s">
        <v>21</v>
      </c>
      <c r="C54" s="4"/>
      <c r="E54" s="8">
        <v>2200</v>
      </c>
    </row>
    <row r="55" spans="1:5" ht="12.75">
      <c r="A55" t="s">
        <v>32</v>
      </c>
      <c r="C55" s="4"/>
      <c r="E55" s="12">
        <v>390</v>
      </c>
    </row>
    <row r="56" spans="3:5" ht="12.75">
      <c r="C56" s="4"/>
      <c r="E56" s="10">
        <f>SUM(E52:E55)</f>
        <v>6300</v>
      </c>
    </row>
    <row r="57" spans="1:5" ht="12.75">
      <c r="A57" s="1" t="s">
        <v>24</v>
      </c>
      <c r="C57" s="4"/>
      <c r="E57" s="8"/>
    </row>
    <row r="58" spans="1:5" ht="12.75">
      <c r="A58" t="s">
        <v>27</v>
      </c>
      <c r="C58" s="4"/>
      <c r="E58" s="8"/>
    </row>
    <row r="59" spans="1:5" ht="12.75">
      <c r="A59" t="s">
        <v>25</v>
      </c>
      <c r="B59" t="s">
        <v>57</v>
      </c>
      <c r="C59" s="4"/>
      <c r="E59" s="8">
        <v>600</v>
      </c>
    </row>
    <row r="60" spans="1:5" ht="12.75">
      <c r="A60" t="s">
        <v>26</v>
      </c>
      <c r="B60" t="s">
        <v>7</v>
      </c>
      <c r="C60" s="4">
        <v>35</v>
      </c>
      <c r="D60" t="s">
        <v>76</v>
      </c>
      <c r="E60" s="8">
        <v>455</v>
      </c>
    </row>
    <row r="61" spans="1:5" ht="12.75">
      <c r="A61" t="s">
        <v>20</v>
      </c>
      <c r="C61" s="4">
        <v>8</v>
      </c>
      <c r="D61" t="s">
        <v>77</v>
      </c>
      <c r="E61" s="8">
        <v>96</v>
      </c>
    </row>
    <row r="62" spans="3:5" ht="12.75">
      <c r="C62" s="4"/>
      <c r="E62" s="10">
        <f>SUM(E59:E61)</f>
        <v>1151</v>
      </c>
    </row>
    <row r="63" spans="1:5" ht="12.75">
      <c r="A63" s="1" t="s">
        <v>28</v>
      </c>
      <c r="C63" s="4"/>
      <c r="E63" s="8"/>
    </row>
    <row r="64" spans="1:5" ht="12.75">
      <c r="A64" t="s">
        <v>46</v>
      </c>
      <c r="C64" s="4"/>
      <c r="E64" s="8"/>
    </row>
    <row r="65" spans="1:5" ht="12.75">
      <c r="A65" t="s">
        <v>58</v>
      </c>
      <c r="C65" s="4"/>
      <c r="E65" s="8">
        <v>3200</v>
      </c>
    </row>
    <row r="66" spans="1:5" ht="12.75">
      <c r="A66" t="s">
        <v>78</v>
      </c>
      <c r="B66" t="s">
        <v>18</v>
      </c>
      <c r="C66" s="4">
        <v>490</v>
      </c>
      <c r="D66" t="s">
        <v>47</v>
      </c>
      <c r="E66" s="8">
        <f>C66*5</f>
        <v>2450</v>
      </c>
    </row>
    <row r="67" spans="1:6" s="5" customFormat="1" ht="12.75">
      <c r="A67" s="5" t="s">
        <v>20</v>
      </c>
      <c r="B67" s="5" t="s">
        <v>18</v>
      </c>
      <c r="C67" s="24">
        <v>180</v>
      </c>
      <c r="D67" s="5" t="s">
        <v>47</v>
      </c>
      <c r="E67" s="9">
        <v>900</v>
      </c>
      <c r="F67" s="24"/>
    </row>
    <row r="68" spans="1:5" s="5" customFormat="1" ht="12.75">
      <c r="A68" s="5" t="s">
        <v>32</v>
      </c>
      <c r="C68" s="24"/>
      <c r="E68" s="45">
        <v>390</v>
      </c>
    </row>
    <row r="69" spans="3:5" s="5" customFormat="1" ht="12.75">
      <c r="C69" s="24"/>
      <c r="E69" s="25">
        <f>SUM(E65:E68)</f>
        <v>6940</v>
      </c>
    </row>
    <row r="70" spans="1:5" s="5" customFormat="1" ht="12.75">
      <c r="A70" s="18" t="s">
        <v>29</v>
      </c>
      <c r="C70" s="24"/>
      <c r="E70" s="9"/>
    </row>
    <row r="71" spans="1:5" s="5" customFormat="1" ht="12.75">
      <c r="A71" s="5" t="s">
        <v>59</v>
      </c>
      <c r="C71" s="24"/>
      <c r="E71" s="9"/>
    </row>
    <row r="72" spans="1:5" s="5" customFormat="1" ht="12.75">
      <c r="A72" s="5" t="s">
        <v>58</v>
      </c>
      <c r="C72" s="24"/>
      <c r="E72" s="9">
        <v>1000</v>
      </c>
    </row>
    <row r="73" spans="1:5" s="5" customFormat="1" ht="12.75">
      <c r="A73" s="5" t="s">
        <v>75</v>
      </c>
      <c r="B73" s="5" t="s">
        <v>18</v>
      </c>
      <c r="C73" s="24">
        <v>490</v>
      </c>
      <c r="D73" s="5" t="s">
        <v>30</v>
      </c>
      <c r="E73" s="9">
        <v>490</v>
      </c>
    </row>
    <row r="74" spans="1:5" s="5" customFormat="1" ht="12.75">
      <c r="A74" s="5" t="s">
        <v>20</v>
      </c>
      <c r="B74" s="5" t="s">
        <v>18</v>
      </c>
      <c r="C74" s="24">
        <v>180</v>
      </c>
      <c r="D74" s="5" t="s">
        <v>30</v>
      </c>
      <c r="E74" s="9">
        <v>180</v>
      </c>
    </row>
    <row r="75" spans="1:5" s="5" customFormat="1" ht="12.75">
      <c r="A75" s="5" t="s">
        <v>60</v>
      </c>
      <c r="C75" s="24"/>
      <c r="E75" s="9">
        <v>130</v>
      </c>
    </row>
    <row r="76" spans="1:5" s="5" customFormat="1" ht="12.75">
      <c r="A76" s="5" t="s">
        <v>33</v>
      </c>
      <c r="C76" s="24"/>
      <c r="E76" s="9"/>
    </row>
    <row r="77" spans="1:5" s="5" customFormat="1" ht="12.75">
      <c r="A77" s="5" t="s">
        <v>79</v>
      </c>
      <c r="C77" s="24"/>
      <c r="E77" s="9">
        <v>650</v>
      </c>
    </row>
    <row r="78" spans="1:5" s="5" customFormat="1" ht="12.75">
      <c r="A78" s="5" t="s">
        <v>31</v>
      </c>
      <c r="B78" s="5" t="s">
        <v>7</v>
      </c>
      <c r="C78" s="24">
        <v>8</v>
      </c>
      <c r="D78" s="5" t="s">
        <v>19</v>
      </c>
      <c r="E78" s="9">
        <v>192</v>
      </c>
    </row>
    <row r="79" spans="1:5" s="5" customFormat="1" ht="12.75">
      <c r="A79" s="5" t="s">
        <v>34</v>
      </c>
      <c r="B79" s="5" t="s">
        <v>7</v>
      </c>
      <c r="C79" s="24"/>
      <c r="E79" s="9">
        <v>260</v>
      </c>
    </row>
    <row r="80" spans="3:5" ht="12.75">
      <c r="C80" s="4"/>
      <c r="D80" s="4"/>
      <c r="E80" s="10">
        <f>SUM(E72:E79)</f>
        <v>2902</v>
      </c>
    </row>
    <row r="81" spans="1:5" ht="12.75">
      <c r="A81" s="33" t="s">
        <v>62</v>
      </c>
      <c r="C81" s="4"/>
      <c r="D81" s="4"/>
      <c r="E81" s="10"/>
    </row>
    <row r="82" spans="1:5" ht="12.75">
      <c r="A82" s="5" t="s">
        <v>63</v>
      </c>
      <c r="B82" s="5"/>
      <c r="C82" s="24"/>
      <c r="D82" s="5"/>
      <c r="E82" s="9"/>
    </row>
    <row r="83" spans="1:5" ht="12.75">
      <c r="A83" s="5" t="s">
        <v>58</v>
      </c>
      <c r="B83" s="5"/>
      <c r="C83" s="24"/>
      <c r="D83" s="5"/>
      <c r="E83" s="9">
        <v>1550</v>
      </c>
    </row>
    <row r="84" spans="1:5" ht="12.75">
      <c r="A84" s="5" t="s">
        <v>75</v>
      </c>
      <c r="B84" s="5" t="s">
        <v>18</v>
      </c>
      <c r="C84" s="24">
        <v>490</v>
      </c>
      <c r="D84" s="5" t="s">
        <v>64</v>
      </c>
      <c r="E84" s="9">
        <v>980</v>
      </c>
    </row>
    <row r="85" spans="1:5" ht="12.75">
      <c r="A85" s="5" t="s">
        <v>20</v>
      </c>
      <c r="B85" s="5" t="s">
        <v>18</v>
      </c>
      <c r="C85" s="24">
        <v>180</v>
      </c>
      <c r="D85" s="5" t="s">
        <v>64</v>
      </c>
      <c r="E85" s="9">
        <v>360</v>
      </c>
    </row>
    <row r="86" spans="1:5" ht="12.75">
      <c r="A86" s="5" t="s">
        <v>65</v>
      </c>
      <c r="B86" s="5"/>
      <c r="C86" s="24"/>
      <c r="D86" s="5"/>
      <c r="E86" s="9">
        <v>260</v>
      </c>
    </row>
    <row r="87" spans="1:5" ht="12.75">
      <c r="A87" s="5"/>
      <c r="B87" s="5"/>
      <c r="C87" s="24"/>
      <c r="D87" s="5"/>
      <c r="E87" s="25">
        <f>SUM(E83:E86)</f>
        <v>3150</v>
      </c>
    </row>
    <row r="88" spans="3:5" ht="12.75">
      <c r="C88" s="4"/>
      <c r="E88" s="10"/>
    </row>
    <row r="89" spans="1:5" ht="12.75">
      <c r="A89" s="34" t="s">
        <v>35</v>
      </c>
      <c r="B89" s="35"/>
      <c r="C89" s="36"/>
      <c r="D89" s="35"/>
      <c r="E89" s="37">
        <f>E49+E56+E62+E69+E80+E87</f>
        <v>21923</v>
      </c>
    </row>
    <row r="90" spans="1:5" ht="12.75">
      <c r="A90" s="13" t="s">
        <v>41</v>
      </c>
      <c r="B90" s="14"/>
      <c r="C90" s="15"/>
      <c r="D90" s="14"/>
      <c r="E90" s="16">
        <f>E89/12</f>
        <v>1826.9166666666667</v>
      </c>
    </row>
    <row r="91" spans="1:5" s="5" customFormat="1" ht="12.75">
      <c r="A91" s="18"/>
      <c r="C91" s="24"/>
      <c r="E91" s="25"/>
    </row>
    <row r="92" spans="1:5" s="5" customFormat="1" ht="12.75">
      <c r="A92" s="18"/>
      <c r="C92" s="24"/>
      <c r="E92" s="25"/>
    </row>
    <row r="93" spans="1:5" ht="12.75">
      <c r="A93" s="23"/>
      <c r="B93" s="5"/>
      <c r="C93" s="24"/>
      <c r="D93" s="5"/>
      <c r="E93" s="25"/>
    </row>
    <row r="94" spans="1:6" ht="12.75">
      <c r="A94" s="26" t="s">
        <v>40</v>
      </c>
      <c r="B94" s="5"/>
      <c r="C94" s="24"/>
      <c r="D94" s="5"/>
      <c r="E94" s="25"/>
      <c r="F94" s="5"/>
    </row>
    <row r="95" spans="1:6" ht="12.75">
      <c r="A95" s="1" t="s">
        <v>83</v>
      </c>
      <c r="B95" s="5"/>
      <c r="C95" s="24"/>
      <c r="D95" s="5"/>
      <c r="E95" s="25">
        <v>2395</v>
      </c>
      <c r="F95" s="25"/>
    </row>
    <row r="96" spans="1:6" ht="12.75">
      <c r="A96" s="18" t="s">
        <v>36</v>
      </c>
      <c r="B96" s="5"/>
      <c r="C96" s="5"/>
      <c r="D96" s="17"/>
      <c r="E96" s="25">
        <v>1183.3333333333333</v>
      </c>
      <c r="F96" s="25"/>
    </row>
    <row r="97" spans="1:6" ht="12.75">
      <c r="A97" s="1" t="s">
        <v>48</v>
      </c>
      <c r="B97" s="5"/>
      <c r="C97" s="5"/>
      <c r="D97" s="5"/>
      <c r="E97" s="25">
        <v>800</v>
      </c>
      <c r="F97" s="25"/>
    </row>
    <row r="98" spans="1:6" ht="12.75">
      <c r="A98" s="18" t="s">
        <v>41</v>
      </c>
      <c r="B98" s="5"/>
      <c r="C98" s="5"/>
      <c r="D98" s="5"/>
      <c r="E98" s="25">
        <v>1826.9166666666667</v>
      </c>
      <c r="F98" s="25"/>
    </row>
    <row r="99" spans="1:6" ht="12.75">
      <c r="A99" s="13" t="s">
        <v>42</v>
      </c>
      <c r="B99" s="14"/>
      <c r="C99" s="14"/>
      <c r="D99" s="14"/>
      <c r="E99" s="16">
        <f>SUM(E95:E98)</f>
        <v>6205.25</v>
      </c>
      <c r="F99" s="25"/>
    </row>
    <row r="100" spans="1:6" ht="12.75">
      <c r="A100" s="13" t="s">
        <v>43</v>
      </c>
      <c r="B100" s="14"/>
      <c r="C100" s="14"/>
      <c r="D100" s="14"/>
      <c r="E100" s="16">
        <f>E99-E6</f>
        <v>3930.25</v>
      </c>
      <c r="F100" s="25"/>
    </row>
    <row r="101" spans="1:6" ht="13.5" thickBot="1">
      <c r="A101" s="18"/>
      <c r="B101" s="5"/>
      <c r="C101" s="5"/>
      <c r="D101" s="5"/>
      <c r="E101" s="25"/>
      <c r="F101" s="25"/>
    </row>
    <row r="102" spans="1:7" ht="12.75">
      <c r="A102" s="38" t="s">
        <v>67</v>
      </c>
      <c r="B102" s="39"/>
      <c r="C102" s="39"/>
      <c r="D102" s="39"/>
      <c r="E102" s="40">
        <f>E99+E12</f>
        <v>9314.25</v>
      </c>
      <c r="F102" s="9"/>
      <c r="G102" s="9"/>
    </row>
    <row r="103" spans="1:7" ht="13.5" thickBot="1">
      <c r="A103" s="41" t="s">
        <v>68</v>
      </c>
      <c r="B103" s="42"/>
      <c r="C103" s="42"/>
      <c r="D103" s="42"/>
      <c r="E103" s="43">
        <f>E99+E13</f>
        <v>16178.25</v>
      </c>
      <c r="F103" s="9"/>
      <c r="G103" s="9"/>
    </row>
    <row r="104" spans="1:6" ht="12.75">
      <c r="A104" s="18"/>
      <c r="B104" s="5"/>
      <c r="C104" s="5"/>
      <c r="D104" s="5"/>
      <c r="E104" s="25"/>
      <c r="F104" s="25"/>
    </row>
    <row r="105" spans="1:6" ht="12.75">
      <c r="A105" s="6"/>
      <c r="B105" s="5"/>
      <c r="C105" s="5"/>
      <c r="D105" s="5"/>
      <c r="E105" s="9"/>
      <c r="F105" s="5"/>
    </row>
    <row r="106" spans="1:6" ht="12.75">
      <c r="A106" s="20" t="s">
        <v>66</v>
      </c>
      <c r="B106" s="20"/>
      <c r="C106" s="21"/>
      <c r="D106" s="20"/>
      <c r="E106" s="22"/>
      <c r="F106" s="4"/>
    </row>
    <row r="107" spans="3:6" ht="12.75">
      <c r="C107" s="4"/>
      <c r="E107" s="11"/>
      <c r="F107" s="4"/>
    </row>
    <row r="108" spans="3:5" ht="12.75">
      <c r="C108" s="4"/>
      <c r="E108" s="11"/>
    </row>
    <row r="109" spans="3:5" ht="12.75">
      <c r="C109" s="4"/>
      <c r="E109" s="11"/>
    </row>
    <row r="110" spans="3:5" ht="12.75">
      <c r="C110" s="4"/>
      <c r="E110" s="11"/>
    </row>
    <row r="111" spans="3:5" ht="12.75">
      <c r="C111" s="4"/>
      <c r="E111" s="11"/>
    </row>
    <row r="112" spans="3:5" ht="12.75">
      <c r="C112" s="4"/>
      <c r="E112" s="11"/>
    </row>
    <row r="113" spans="3:5" ht="12.75">
      <c r="C113" s="4"/>
      <c r="E113" s="11"/>
    </row>
    <row r="114" spans="3:5" ht="12.75">
      <c r="C114" s="4"/>
      <c r="E114" s="11"/>
    </row>
    <row r="115" spans="3:5" ht="12.75">
      <c r="C115" s="4"/>
      <c r="E115" s="11"/>
    </row>
    <row r="116" spans="3:5" ht="12.75">
      <c r="C116" s="4"/>
      <c r="E116" s="11"/>
    </row>
    <row r="117" spans="3:5" ht="12.75">
      <c r="C117" s="4"/>
      <c r="E117" s="11"/>
    </row>
    <row r="118" spans="3:5" ht="12.75">
      <c r="C118" s="4"/>
      <c r="E118" s="11"/>
    </row>
    <row r="119" spans="3:5" ht="12.75">
      <c r="C119" s="4"/>
      <c r="E119" s="11"/>
    </row>
    <row r="120" spans="3:5" ht="12.75">
      <c r="C120" s="4"/>
      <c r="E120" s="11"/>
    </row>
    <row r="121" spans="3:5" ht="12.75">
      <c r="C121" s="4"/>
      <c r="E121" s="11"/>
    </row>
    <row r="122" spans="3:5" ht="12.75">
      <c r="C122" s="4"/>
      <c r="E122" s="11"/>
    </row>
    <row r="123" spans="3:5" ht="12.75">
      <c r="C123" s="4"/>
      <c r="E123" s="11"/>
    </row>
    <row r="124" spans="3:5" ht="12.75">
      <c r="C124" s="4"/>
      <c r="E124" s="11"/>
    </row>
    <row r="125" spans="3:5" ht="12.75">
      <c r="C125" s="4"/>
      <c r="E125" s="11"/>
    </row>
    <row r="126" spans="3:5" ht="12.75">
      <c r="C126" s="4"/>
      <c r="E126" s="11"/>
    </row>
    <row r="127" spans="3:5" ht="12.75">
      <c r="C127" s="4"/>
      <c r="E127" s="11"/>
    </row>
    <row r="128" spans="3:5" ht="12.75">
      <c r="C128" s="4"/>
      <c r="E128" s="11"/>
    </row>
    <row r="129" spans="3:5" ht="12.75">
      <c r="C129" s="4"/>
      <c r="E129" s="11"/>
    </row>
    <row r="130" spans="3:5" ht="12.75">
      <c r="C130" s="4"/>
      <c r="E130" s="11"/>
    </row>
    <row r="131" spans="3:5" ht="12.75">
      <c r="C131" s="4"/>
      <c r="E131" s="11"/>
    </row>
    <row r="132" spans="3:5" ht="12.75">
      <c r="C132" s="4"/>
      <c r="E132" s="11"/>
    </row>
    <row r="133" spans="3:5" ht="12.75">
      <c r="C133" s="4"/>
      <c r="E133" s="11"/>
    </row>
    <row r="134" spans="3:5" ht="12.75">
      <c r="C134" s="4"/>
      <c r="E134" s="11"/>
    </row>
    <row r="135" spans="3:5" ht="12.75">
      <c r="C135" s="4"/>
      <c r="E135" s="11"/>
    </row>
    <row r="136" spans="3:5" ht="12.75">
      <c r="C136" s="4"/>
      <c r="E136" s="11"/>
    </row>
    <row r="137" spans="3:5" ht="12.75">
      <c r="C137" s="4"/>
      <c r="E137" s="11"/>
    </row>
    <row r="138" spans="3:5" ht="12.75">
      <c r="C138" s="4"/>
      <c r="E138" s="11"/>
    </row>
    <row r="139" spans="3:5" ht="12.75">
      <c r="C139" s="4"/>
      <c r="E139" s="11"/>
    </row>
    <row r="140" spans="3:5" ht="12.75">
      <c r="C140" s="4"/>
      <c r="E140" s="11"/>
    </row>
    <row r="141" spans="3:5" ht="12.75">
      <c r="C141" s="4"/>
      <c r="E141" s="11"/>
    </row>
    <row r="142" spans="3:5" ht="12.75">
      <c r="C142" s="4"/>
      <c r="E142" s="11"/>
    </row>
    <row r="143" spans="3:5" ht="12.75">
      <c r="C143" s="4"/>
      <c r="E143" s="11"/>
    </row>
    <row r="144" spans="3:5" ht="12.75">
      <c r="C144" s="4"/>
      <c r="E144" s="11"/>
    </row>
    <row r="145" spans="3:5" ht="12.75">
      <c r="C145" s="4"/>
      <c r="E145" s="11"/>
    </row>
    <row r="146" spans="3:5" ht="12.75">
      <c r="C146" s="4"/>
      <c r="E146" s="11"/>
    </row>
    <row r="147" spans="3:5" ht="12.75">
      <c r="C147" s="4"/>
      <c r="E147" s="11"/>
    </row>
    <row r="148" spans="3:5" ht="12.75">
      <c r="C148" s="4"/>
      <c r="E148" s="11"/>
    </row>
    <row r="149" spans="3:5" ht="12.75">
      <c r="C149" s="4"/>
      <c r="E149" s="11"/>
    </row>
    <row r="150" spans="3:5" ht="12.75">
      <c r="C150" s="4"/>
      <c r="E150" s="11"/>
    </row>
    <row r="151" spans="3:5" ht="12.75">
      <c r="C151" s="4"/>
      <c r="E151" s="11"/>
    </row>
    <row r="152" spans="3:5" ht="12.75">
      <c r="C152" s="4"/>
      <c r="E152" s="11"/>
    </row>
    <row r="153" spans="3:5" ht="12.75">
      <c r="C153" s="4"/>
      <c r="E153" s="11"/>
    </row>
    <row r="154" spans="3:5" ht="12.75">
      <c r="C154" s="4"/>
      <c r="E154" s="11"/>
    </row>
    <row r="155" spans="3:5" ht="12.75">
      <c r="C155" s="4"/>
      <c r="E155" s="11"/>
    </row>
    <row r="156" spans="3:5" ht="12.75">
      <c r="C156" s="4"/>
      <c r="E156" s="11"/>
    </row>
    <row r="157" spans="3:5" ht="12.75">
      <c r="C157" s="4"/>
      <c r="E157" s="11"/>
    </row>
    <row r="158" spans="3:5" ht="12.75">
      <c r="C158" s="4"/>
      <c r="E158" s="11"/>
    </row>
    <row r="159" spans="3:5" ht="12.75">
      <c r="C159" s="4"/>
      <c r="E159" s="11"/>
    </row>
    <row r="160" spans="3:5" ht="12.75">
      <c r="C160" s="4"/>
      <c r="E160" s="11"/>
    </row>
    <row r="161" spans="3:5" ht="12.75">
      <c r="C161" s="4"/>
      <c r="E161" s="11"/>
    </row>
    <row r="162" spans="3:5" ht="12.75">
      <c r="C162" s="4"/>
      <c r="E162" s="11"/>
    </row>
    <row r="163" spans="3:5" ht="12.75">
      <c r="C163" s="4"/>
      <c r="E163" s="11"/>
    </row>
    <row r="164" spans="3:5" ht="12.75">
      <c r="C164" s="4"/>
      <c r="E164" s="11"/>
    </row>
    <row r="165" spans="3:5" ht="12.75">
      <c r="C165" s="4"/>
      <c r="E165" s="11"/>
    </row>
    <row r="166" spans="3:5" ht="12.75">
      <c r="C166" s="4"/>
      <c r="E166" s="11"/>
    </row>
    <row r="167" spans="3:5" ht="12.75">
      <c r="C167" s="4"/>
      <c r="E167" s="11"/>
    </row>
    <row r="168" spans="3:5" ht="12.75">
      <c r="C168" s="4"/>
      <c r="E168" s="11"/>
    </row>
    <row r="169" spans="3:5" ht="12.75">
      <c r="C169" s="4"/>
      <c r="E169" s="11"/>
    </row>
    <row r="170" spans="3:5" ht="12.75">
      <c r="C170" s="4"/>
      <c r="E170" s="11"/>
    </row>
    <row r="171" spans="3:5" ht="12.75">
      <c r="C171" s="4"/>
      <c r="E171" s="11"/>
    </row>
    <row r="172" spans="3:5" ht="12.75">
      <c r="C172" s="4"/>
      <c r="E172" s="11"/>
    </row>
    <row r="173" spans="3:5" ht="12.75">
      <c r="C173" s="4"/>
      <c r="E173" s="11"/>
    </row>
    <row r="174" spans="3:5" ht="12.75">
      <c r="C174" s="4"/>
      <c r="E174" s="11"/>
    </row>
    <row r="175" spans="3:5" ht="12.75">
      <c r="C175" s="4"/>
      <c r="E175" s="11"/>
    </row>
    <row r="176" spans="3:5" ht="12.75">
      <c r="C176" s="4"/>
      <c r="E176" s="11"/>
    </row>
    <row r="177" spans="3:5" ht="12.75">
      <c r="C177" s="4"/>
      <c r="E177" s="11"/>
    </row>
    <row r="178" spans="3:5" ht="12.75">
      <c r="C178" s="4"/>
      <c r="E178" s="11"/>
    </row>
    <row r="179" spans="3:5" ht="12.75">
      <c r="C179" s="4"/>
      <c r="E179" s="11"/>
    </row>
    <row r="180" spans="3:5" ht="12.75">
      <c r="C180" s="4"/>
      <c r="E180" s="11"/>
    </row>
    <row r="181" spans="3:5" ht="12.75">
      <c r="C181" s="4"/>
      <c r="E181" s="11"/>
    </row>
    <row r="182" spans="3:5" ht="12.75">
      <c r="C182" s="4"/>
      <c r="E182" s="11"/>
    </row>
    <row r="183" spans="3:5" ht="12.75">
      <c r="C183" s="4"/>
      <c r="E183" s="11"/>
    </row>
    <row r="184" spans="3:5" ht="12.75">
      <c r="C184" s="4"/>
      <c r="E184" s="11"/>
    </row>
    <row r="185" spans="3:5" ht="12.75">
      <c r="C185" s="4"/>
      <c r="E185" s="11"/>
    </row>
    <row r="186" spans="3:5" ht="12.75">
      <c r="C186" s="4"/>
      <c r="E186" s="11"/>
    </row>
    <row r="187" spans="3:5" ht="12.75">
      <c r="C187" s="4"/>
      <c r="E187" s="11"/>
    </row>
    <row r="188" spans="3:5" ht="12.75">
      <c r="C188" s="4"/>
      <c r="E188" s="11"/>
    </row>
    <row r="189" spans="3:5" ht="12.75">
      <c r="C189" s="4"/>
      <c r="E189" s="11"/>
    </row>
    <row r="190" spans="3:5" ht="12.75">
      <c r="C190" s="4"/>
      <c r="E190" s="11"/>
    </row>
    <row r="191" spans="3:5" ht="12.75">
      <c r="C191" s="4"/>
      <c r="E191" s="11"/>
    </row>
    <row r="192" spans="3:5" ht="12.75">
      <c r="C192" s="4"/>
      <c r="E192" s="11"/>
    </row>
    <row r="193" spans="3:5" ht="12.75">
      <c r="C193" s="4"/>
      <c r="E193" s="11"/>
    </row>
    <row r="194" spans="3:5" ht="12.75">
      <c r="C194" s="4"/>
      <c r="E194" s="11"/>
    </row>
    <row r="195" spans="3:5" ht="12.75">
      <c r="C195" s="4"/>
      <c r="E195" s="11"/>
    </row>
    <row r="196" spans="3:5" ht="12.75">
      <c r="C196" s="4"/>
      <c r="E196" s="11"/>
    </row>
    <row r="197" spans="3:5" ht="12.75">
      <c r="C197" s="4"/>
      <c r="E197" s="11"/>
    </row>
    <row r="198" spans="3:5" ht="12.75">
      <c r="C198" s="4"/>
      <c r="E198" s="11"/>
    </row>
    <row r="199" spans="3:5" ht="12.75">
      <c r="C199" s="4"/>
      <c r="E199" s="11"/>
    </row>
    <row r="200" spans="3:5" ht="12.75">
      <c r="C200" s="4"/>
      <c r="E200" s="11"/>
    </row>
    <row r="201" spans="3:5" ht="12.75">
      <c r="C201" s="4"/>
      <c r="E201" s="11"/>
    </row>
    <row r="202" spans="3:5" ht="12.75">
      <c r="C202" s="4"/>
      <c r="E202" s="11"/>
    </row>
    <row r="203" spans="3:5" ht="12.75">
      <c r="C203" s="4"/>
      <c r="E203" s="11"/>
    </row>
    <row r="204" spans="3:5" ht="12.75">
      <c r="C204" s="4"/>
      <c r="E204" s="11"/>
    </row>
    <row r="205" spans="3:5" ht="12.75">
      <c r="C205" s="4"/>
      <c r="E205" s="11"/>
    </row>
    <row r="206" spans="3:5" ht="12.75">
      <c r="C206" s="4"/>
      <c r="E206" s="11"/>
    </row>
    <row r="207" spans="3:5" ht="12.75">
      <c r="C207" s="4"/>
      <c r="E207" s="11"/>
    </row>
    <row r="208" spans="3:5" ht="12.75">
      <c r="C208" s="4"/>
      <c r="E208" s="11"/>
    </row>
    <row r="209" spans="3:5" ht="12.75">
      <c r="C209" s="4"/>
      <c r="E209" s="11"/>
    </row>
    <row r="210" spans="3:5" ht="12.75">
      <c r="C210" s="4"/>
      <c r="E210" s="11"/>
    </row>
    <row r="211" spans="3:5" ht="12.75">
      <c r="C211" s="4"/>
      <c r="E211" s="11"/>
    </row>
    <row r="212" spans="3:5" ht="12.75">
      <c r="C212" s="4"/>
      <c r="E212" s="11"/>
    </row>
    <row r="213" spans="3:5" ht="12.75">
      <c r="C213" s="4"/>
      <c r="E213" s="11"/>
    </row>
    <row r="214" spans="3:5" ht="12.75">
      <c r="C214" s="4"/>
      <c r="E214" s="11"/>
    </row>
    <row r="215" spans="3:5" ht="12.75">
      <c r="C215" s="4"/>
      <c r="E215" s="11"/>
    </row>
    <row r="216" spans="3:5" ht="12.75">
      <c r="C216" s="4"/>
      <c r="E216" s="11"/>
    </row>
    <row r="217" spans="3:5" ht="12.75">
      <c r="C217" s="4"/>
      <c r="E217" s="11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  <row r="261" ht="12.75">
      <c r="C261" s="4"/>
    </row>
    <row r="262" ht="12.75">
      <c r="C262" s="4"/>
    </row>
    <row r="263" ht="12.75">
      <c r="C263" s="4"/>
    </row>
    <row r="264" ht="12.75">
      <c r="C264" s="4"/>
    </row>
    <row r="265" ht="12.75">
      <c r="C265" s="4"/>
    </row>
    <row r="266" ht="12.75">
      <c r="C266" s="4"/>
    </row>
    <row r="267" ht="12.75">
      <c r="C267" s="4"/>
    </row>
    <row r="268" ht="12.75">
      <c r="C268" s="4"/>
    </row>
    <row r="269" ht="12.75">
      <c r="C269" s="4"/>
    </row>
    <row r="270" ht="12.75">
      <c r="C270" s="4"/>
    </row>
    <row r="271" ht="12.75">
      <c r="C271" s="4"/>
    </row>
    <row r="272" ht="12.75">
      <c r="C272" s="4"/>
    </row>
    <row r="273" ht="12.75">
      <c r="C273" s="4"/>
    </row>
    <row r="274" ht="12.75">
      <c r="C274" s="4"/>
    </row>
    <row r="275" ht="12.75">
      <c r="C275" s="4"/>
    </row>
    <row r="276" ht="12.75">
      <c r="C276" s="4"/>
    </row>
    <row r="277" ht="12.75">
      <c r="C277" s="4"/>
    </row>
    <row r="278" ht="12.75">
      <c r="C278" s="4"/>
    </row>
    <row r="279" ht="12.75">
      <c r="C279" s="4"/>
    </row>
    <row r="280" ht="12.75">
      <c r="C280" s="4"/>
    </row>
    <row r="281" ht="12.75">
      <c r="C281" s="4"/>
    </row>
    <row r="282" ht="12.75">
      <c r="C282" s="4"/>
    </row>
    <row r="283" ht="12.75">
      <c r="C283" s="4"/>
    </row>
    <row r="284" ht="12.75">
      <c r="C284" s="4"/>
    </row>
    <row r="285" ht="12.75">
      <c r="C285" s="4"/>
    </row>
    <row r="286" ht="12.75">
      <c r="C286" s="4"/>
    </row>
    <row r="287" ht="12.75">
      <c r="C287" s="4"/>
    </row>
    <row r="288" ht="12.75">
      <c r="C288" s="4"/>
    </row>
    <row r="289" ht="12.75">
      <c r="C289" s="4"/>
    </row>
    <row r="290" ht="12.75">
      <c r="C290" s="4"/>
    </row>
    <row r="291" ht="12.75">
      <c r="C291" s="4"/>
    </row>
    <row r="292" ht="12.75">
      <c r="C292" s="4"/>
    </row>
    <row r="293" ht="12.75">
      <c r="C293" s="4"/>
    </row>
    <row r="294" ht="12.75">
      <c r="C294" s="4"/>
    </row>
    <row r="295" ht="12.75">
      <c r="C295" s="4"/>
    </row>
    <row r="296" ht="12.75">
      <c r="C296" s="4"/>
    </row>
    <row r="297" ht="12.75">
      <c r="C297" s="4"/>
    </row>
    <row r="298" ht="12.75">
      <c r="C298" s="4"/>
    </row>
    <row r="299" ht="12.75">
      <c r="C299" s="4"/>
    </row>
    <row r="300" ht="12.75">
      <c r="C300" s="4"/>
    </row>
    <row r="301" ht="12.75">
      <c r="C301" s="4"/>
    </row>
    <row r="302" ht="12.75">
      <c r="C302" s="4"/>
    </row>
    <row r="303" ht="12.75">
      <c r="C303" s="4"/>
    </row>
    <row r="304" ht="12.75">
      <c r="C304" s="4"/>
    </row>
    <row r="305" ht="12.75">
      <c r="C305" s="4"/>
    </row>
    <row r="306" ht="12.75">
      <c r="C306" s="4"/>
    </row>
    <row r="307" ht="12.75">
      <c r="C307" s="4"/>
    </row>
    <row r="308" ht="12.75">
      <c r="C308" s="4"/>
    </row>
    <row r="309" ht="12.75">
      <c r="C309" s="4"/>
    </row>
    <row r="310" ht="12.75">
      <c r="C310" s="4"/>
    </row>
    <row r="311" ht="12.75">
      <c r="C311" s="4"/>
    </row>
    <row r="312" ht="12.75">
      <c r="C312" s="4"/>
    </row>
    <row r="313" ht="12.75">
      <c r="C313" s="4"/>
    </row>
    <row r="314" ht="12.75">
      <c r="C314" s="4"/>
    </row>
    <row r="315" ht="12.75">
      <c r="C315" s="4"/>
    </row>
    <row r="316" ht="12.75">
      <c r="C316" s="4"/>
    </row>
    <row r="317" ht="12.75">
      <c r="C317" s="4"/>
    </row>
    <row r="318" ht="12.75">
      <c r="C318" s="4"/>
    </row>
    <row r="319" ht="12.75">
      <c r="C319" s="4"/>
    </row>
    <row r="320" ht="12.75">
      <c r="C320" s="4"/>
    </row>
    <row r="321" ht="12.75">
      <c r="C321" s="4"/>
    </row>
    <row r="322" ht="12.75">
      <c r="C322" s="4"/>
    </row>
    <row r="323" ht="12.75">
      <c r="C323" s="4"/>
    </row>
    <row r="324" ht="12.75">
      <c r="C324" s="4"/>
    </row>
    <row r="325" ht="12.75">
      <c r="C325" s="4"/>
    </row>
    <row r="326" ht="12.75">
      <c r="C326" s="4"/>
    </row>
    <row r="327" ht="12.75">
      <c r="C327" s="4"/>
    </row>
    <row r="328" ht="12.75">
      <c r="C328" s="4"/>
    </row>
    <row r="329" ht="12.75">
      <c r="C329" s="4"/>
    </row>
    <row r="330" ht="12.75">
      <c r="C330" s="4"/>
    </row>
    <row r="331" ht="12.75">
      <c r="C331" s="4"/>
    </row>
    <row r="332" ht="12.75">
      <c r="C332" s="4"/>
    </row>
    <row r="333" ht="12.75">
      <c r="C333" s="4"/>
    </row>
    <row r="334" ht="12.75">
      <c r="C334" s="4"/>
    </row>
    <row r="335" ht="12.75">
      <c r="C335" s="4"/>
    </row>
    <row r="336" ht="12.75">
      <c r="C336" s="4"/>
    </row>
    <row r="337" ht="12.75">
      <c r="C337" s="4"/>
    </row>
    <row r="338" ht="12.75">
      <c r="C338" s="4"/>
    </row>
    <row r="339" ht="12.75">
      <c r="C339" s="4"/>
    </row>
    <row r="340" ht="12.75">
      <c r="C340" s="4"/>
    </row>
    <row r="341" ht="12.75">
      <c r="C341" s="4"/>
    </row>
    <row r="342" ht="12.75">
      <c r="C342" s="4"/>
    </row>
    <row r="343" ht="12.75">
      <c r="C343" s="4"/>
    </row>
    <row r="344" ht="12.75">
      <c r="C344" s="4"/>
    </row>
    <row r="345" ht="12.75">
      <c r="C345" s="4"/>
    </row>
    <row r="346" ht="12.75">
      <c r="C346" s="4"/>
    </row>
    <row r="347" ht="12.75">
      <c r="C347" s="4"/>
    </row>
    <row r="348" ht="12.75">
      <c r="C348" s="4"/>
    </row>
    <row r="349" ht="12.75">
      <c r="C349" s="4"/>
    </row>
    <row r="350" ht="12.75">
      <c r="C350" s="4"/>
    </row>
    <row r="351" ht="12.75">
      <c r="C351" s="4"/>
    </row>
    <row r="352" ht="12.75">
      <c r="C352" s="4"/>
    </row>
    <row r="353" ht="12.75">
      <c r="C353" s="4"/>
    </row>
    <row r="354" ht="12.75">
      <c r="C354" s="4"/>
    </row>
    <row r="355" ht="12.75">
      <c r="C355" s="4"/>
    </row>
    <row r="356" ht="12.75">
      <c r="C356" s="4"/>
    </row>
    <row r="357" ht="12.75">
      <c r="C357" s="4"/>
    </row>
    <row r="358" ht="12.75">
      <c r="C358" s="4"/>
    </row>
    <row r="359" ht="12.75">
      <c r="C359" s="4"/>
    </row>
    <row r="360" ht="12.75">
      <c r="C360" s="4"/>
    </row>
    <row r="361" ht="12.75">
      <c r="C361" s="4"/>
    </row>
    <row r="362" ht="12.75">
      <c r="C362" s="4"/>
    </row>
    <row r="363" ht="12.75">
      <c r="C363" s="4"/>
    </row>
    <row r="364" ht="12.75">
      <c r="C364" s="4"/>
    </row>
    <row r="365" ht="12.75">
      <c r="C365" s="4"/>
    </row>
    <row r="366" ht="12.75">
      <c r="C366" s="4"/>
    </row>
    <row r="367" ht="12.75">
      <c r="C367" s="4"/>
    </row>
    <row r="368" ht="12.75">
      <c r="C368" s="4"/>
    </row>
    <row r="369" ht="12.75">
      <c r="C369" s="4"/>
    </row>
    <row r="370" ht="12.75">
      <c r="C370" s="4"/>
    </row>
    <row r="371" ht="12.75">
      <c r="C371" s="4"/>
    </row>
    <row r="372" ht="12.75">
      <c r="C372" s="4"/>
    </row>
    <row r="373" ht="12.75">
      <c r="C373" s="4"/>
    </row>
    <row r="374" ht="12.75">
      <c r="C374" s="4"/>
    </row>
    <row r="375" ht="12.75">
      <c r="C375" s="4"/>
    </row>
    <row r="376" ht="12.75">
      <c r="C376" s="4"/>
    </row>
    <row r="377" ht="12.75">
      <c r="C377" s="4"/>
    </row>
    <row r="378" ht="12.75">
      <c r="C378" s="4"/>
    </row>
    <row r="379" ht="12.75">
      <c r="C379" s="4"/>
    </row>
    <row r="380" ht="12.75">
      <c r="C380" s="4"/>
    </row>
    <row r="381" ht="12.75">
      <c r="C381" s="4"/>
    </row>
    <row r="382" ht="12.75">
      <c r="C382" s="4"/>
    </row>
    <row r="383" ht="12.75">
      <c r="C383" s="4"/>
    </row>
    <row r="384" ht="12.75">
      <c r="C384" s="4"/>
    </row>
    <row r="385" ht="12.75">
      <c r="C385" s="4"/>
    </row>
    <row r="386" ht="12.75">
      <c r="C386" s="4"/>
    </row>
    <row r="387" ht="12.75">
      <c r="C387" s="4"/>
    </row>
    <row r="388" ht="12.75">
      <c r="C388" s="4"/>
    </row>
    <row r="389" ht="12.75">
      <c r="C389" s="4"/>
    </row>
    <row r="390" ht="12.75">
      <c r="C390" s="4"/>
    </row>
    <row r="391" ht="12.75">
      <c r="C391" s="4"/>
    </row>
    <row r="392" ht="12.75">
      <c r="C392" s="4"/>
    </row>
    <row r="393" ht="12.75">
      <c r="C393" s="4"/>
    </row>
    <row r="394" ht="12.75">
      <c r="C394" s="4"/>
    </row>
    <row r="395" ht="12.75">
      <c r="C395" s="4"/>
    </row>
    <row r="396" ht="12.75">
      <c r="C396" s="4"/>
    </row>
    <row r="397" ht="12.75">
      <c r="C397" s="4"/>
    </row>
    <row r="398" ht="12.75">
      <c r="C398" s="4"/>
    </row>
    <row r="399" ht="12.75">
      <c r="C399" s="4"/>
    </row>
    <row r="400" ht="12.75">
      <c r="C400" s="4"/>
    </row>
    <row r="401" ht="12.75">
      <c r="C401" s="4"/>
    </row>
    <row r="402" ht="12.75">
      <c r="C402" s="4"/>
    </row>
    <row r="403" ht="12.75">
      <c r="C403" s="4"/>
    </row>
    <row r="404" ht="12.75">
      <c r="C404" s="4"/>
    </row>
    <row r="405" ht="12.75">
      <c r="C405" s="4"/>
    </row>
    <row r="406" ht="12.75">
      <c r="C406" s="4"/>
    </row>
    <row r="407" ht="12.75">
      <c r="C407" s="4"/>
    </row>
    <row r="408" ht="12.75">
      <c r="C408" s="4"/>
    </row>
    <row r="409" ht="12.75">
      <c r="C409" s="4"/>
    </row>
    <row r="410" ht="12.75">
      <c r="C410" s="4"/>
    </row>
    <row r="411" ht="12.75">
      <c r="C411" s="4"/>
    </row>
    <row r="412" ht="12.75">
      <c r="C412" s="4"/>
    </row>
    <row r="413" ht="12.75">
      <c r="C413" s="4"/>
    </row>
    <row r="414" ht="12.75">
      <c r="C414" s="4"/>
    </row>
    <row r="415" ht="12.75">
      <c r="C415" s="4"/>
    </row>
    <row r="416" ht="12.75">
      <c r="C416" s="4"/>
    </row>
    <row r="417" ht="12.75">
      <c r="C417" s="4"/>
    </row>
    <row r="418" ht="12.75">
      <c r="C418" s="4"/>
    </row>
    <row r="419" ht="12.75">
      <c r="C419" s="4"/>
    </row>
    <row r="420" ht="12.75">
      <c r="C420" s="4"/>
    </row>
    <row r="421" ht="12.75">
      <c r="C421" s="4"/>
    </row>
    <row r="422" ht="12.75">
      <c r="C422" s="4"/>
    </row>
    <row r="423" ht="12.75">
      <c r="C423" s="4"/>
    </row>
    <row r="424" ht="12.75">
      <c r="C424" s="4"/>
    </row>
    <row r="425" ht="12.75">
      <c r="C425" s="4"/>
    </row>
    <row r="426" ht="12.75">
      <c r="C426" s="4"/>
    </row>
    <row r="427" ht="12.75">
      <c r="C427" s="4"/>
    </row>
    <row r="428" ht="12.75">
      <c r="C428" s="4"/>
    </row>
    <row r="429" ht="12.75">
      <c r="C429" s="4"/>
    </row>
    <row r="430" ht="12.75">
      <c r="C430" s="4"/>
    </row>
    <row r="431" ht="12.75">
      <c r="C431" s="4"/>
    </row>
    <row r="432" ht="12.75">
      <c r="C432" s="4"/>
    </row>
    <row r="433" ht="12.75">
      <c r="C433" s="4"/>
    </row>
    <row r="434" ht="12.75">
      <c r="C434" s="4"/>
    </row>
    <row r="435" ht="12.75">
      <c r="C435" s="4"/>
    </row>
    <row r="436" ht="12.75">
      <c r="C436" s="4"/>
    </row>
    <row r="437" ht="12.75">
      <c r="C437" s="4"/>
    </row>
    <row r="438" ht="12.75">
      <c r="C438" s="4"/>
    </row>
    <row r="439" ht="12.75">
      <c r="C439" s="4"/>
    </row>
    <row r="440" ht="12.75">
      <c r="C440" s="4"/>
    </row>
    <row r="441" ht="12.75">
      <c r="C441" s="4"/>
    </row>
    <row r="442" ht="12.75">
      <c r="C442" s="4"/>
    </row>
    <row r="443" ht="12.75">
      <c r="C443" s="4"/>
    </row>
    <row r="444" ht="12.75">
      <c r="C444" s="4"/>
    </row>
    <row r="445" ht="12.75">
      <c r="C445" s="4"/>
    </row>
    <row r="446" ht="12.75">
      <c r="C446" s="4"/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  <row r="474" ht="12.75">
      <c r="C474" s="4"/>
    </row>
    <row r="475" ht="12.75">
      <c r="C475" s="4"/>
    </row>
    <row r="476" ht="12.75">
      <c r="C476" s="4"/>
    </row>
    <row r="477" ht="12.75">
      <c r="C477" s="4"/>
    </row>
    <row r="478" ht="12.75">
      <c r="C478" s="4"/>
    </row>
    <row r="479" ht="12.75">
      <c r="C479" s="4"/>
    </row>
    <row r="480" ht="12.75">
      <c r="C480" s="4"/>
    </row>
    <row r="481" ht="12.75">
      <c r="C481" s="4"/>
    </row>
    <row r="482" ht="12.75">
      <c r="C482" s="4"/>
    </row>
    <row r="483" ht="12.75">
      <c r="C483" s="4"/>
    </row>
    <row r="484" ht="12.75">
      <c r="C484" s="4"/>
    </row>
    <row r="485" ht="12.75">
      <c r="C485" s="4"/>
    </row>
    <row r="486" ht="12.75">
      <c r="C486" s="4"/>
    </row>
    <row r="487" ht="12.75">
      <c r="C487" s="4"/>
    </row>
    <row r="488" ht="12.75">
      <c r="C488" s="4"/>
    </row>
    <row r="489" ht="12.75">
      <c r="C489" s="4"/>
    </row>
    <row r="490" ht="12.75">
      <c r="C490" s="4"/>
    </row>
    <row r="491" ht="12.75">
      <c r="C491" s="4"/>
    </row>
    <row r="492" ht="12.75">
      <c r="C492" s="4"/>
    </row>
    <row r="493" ht="12.75">
      <c r="C493" s="4"/>
    </row>
    <row r="494" ht="12.75">
      <c r="C494" s="4"/>
    </row>
    <row r="495" ht="12.75">
      <c r="C495" s="4"/>
    </row>
    <row r="496" ht="12.75">
      <c r="C496" s="4"/>
    </row>
    <row r="497" ht="12.75">
      <c r="C497" s="4"/>
    </row>
    <row r="498" ht="12.75">
      <c r="C498" s="4"/>
    </row>
    <row r="499" ht="12.75">
      <c r="C499" s="4"/>
    </row>
    <row r="500" ht="12.75">
      <c r="C500" s="4"/>
    </row>
    <row r="501" ht="12.75">
      <c r="C501" s="4"/>
    </row>
    <row r="502" ht="12.75">
      <c r="C502" s="4"/>
    </row>
    <row r="503" ht="12.75">
      <c r="C503" s="4"/>
    </row>
    <row r="504" ht="12.75">
      <c r="C504" s="4"/>
    </row>
    <row r="505" ht="12.75">
      <c r="C505" s="4"/>
    </row>
    <row r="506" ht="12.75">
      <c r="C506" s="4"/>
    </row>
    <row r="507" ht="12.75">
      <c r="C507" s="4"/>
    </row>
    <row r="508" ht="12.75">
      <c r="C508" s="4"/>
    </row>
    <row r="509" ht="12.75">
      <c r="C509" s="4"/>
    </row>
    <row r="510" ht="12.75">
      <c r="C510" s="4"/>
    </row>
    <row r="511" ht="12.75">
      <c r="C511" s="4"/>
    </row>
    <row r="512" ht="12.75">
      <c r="C512" s="4"/>
    </row>
    <row r="513" ht="12.75">
      <c r="C513" s="4"/>
    </row>
    <row r="514" ht="12.75">
      <c r="C514" s="4"/>
    </row>
    <row r="515" ht="12.75">
      <c r="C515" s="4"/>
    </row>
    <row r="516" ht="12.75">
      <c r="C516" s="4"/>
    </row>
    <row r="517" ht="12.75">
      <c r="C517" s="4"/>
    </row>
    <row r="518" ht="12.75">
      <c r="C518" s="4"/>
    </row>
    <row r="519" ht="12.75">
      <c r="C519" s="4"/>
    </row>
    <row r="520" ht="12.75">
      <c r="C520" s="4"/>
    </row>
    <row r="521" ht="12.75">
      <c r="C521" s="4"/>
    </row>
    <row r="522" ht="12.75">
      <c r="C522" s="4"/>
    </row>
    <row r="523" ht="12.75">
      <c r="C523" s="4"/>
    </row>
    <row r="524" ht="12.75">
      <c r="C524" s="4"/>
    </row>
    <row r="525" ht="12.75">
      <c r="C525" s="4"/>
    </row>
    <row r="526" ht="12.75">
      <c r="C526" s="4"/>
    </row>
    <row r="527" ht="12.75">
      <c r="C527" s="4"/>
    </row>
    <row r="528" ht="12.75">
      <c r="C528" s="4"/>
    </row>
    <row r="529" ht="12.75">
      <c r="C529" s="4"/>
    </row>
    <row r="530" ht="12.75">
      <c r="C530" s="4"/>
    </row>
    <row r="531" ht="12.75">
      <c r="C531" s="4"/>
    </row>
    <row r="532" ht="12.75">
      <c r="C532" s="4"/>
    </row>
    <row r="533" ht="12.75">
      <c r="C533" s="4"/>
    </row>
    <row r="534" ht="12.75">
      <c r="C534" s="4"/>
    </row>
    <row r="535" ht="12.75">
      <c r="C535" s="4"/>
    </row>
    <row r="536" ht="12.75">
      <c r="C536" s="4"/>
    </row>
    <row r="537" ht="12.75">
      <c r="C537" s="4"/>
    </row>
    <row r="538" ht="12.75">
      <c r="C538" s="4"/>
    </row>
    <row r="539" ht="12.75">
      <c r="C539" s="4"/>
    </row>
    <row r="540" ht="12.75">
      <c r="C540" s="4"/>
    </row>
    <row r="541" ht="12.75">
      <c r="C541" s="4"/>
    </row>
    <row r="542" ht="12.75">
      <c r="C542" s="4"/>
    </row>
    <row r="543" ht="12.75">
      <c r="C543" s="4"/>
    </row>
    <row r="544" ht="12.75">
      <c r="C544" s="4"/>
    </row>
    <row r="545" ht="12.75">
      <c r="C545" s="4"/>
    </row>
    <row r="546" ht="12.75">
      <c r="C546" s="4"/>
    </row>
    <row r="547" ht="12.75">
      <c r="C547" s="4"/>
    </row>
    <row r="548" ht="12.75">
      <c r="C548" s="4"/>
    </row>
    <row r="549" ht="12.75">
      <c r="C549" s="4"/>
    </row>
    <row r="550" ht="12.75">
      <c r="C550" s="4"/>
    </row>
    <row r="551" ht="12.75">
      <c r="C551" s="4"/>
    </row>
    <row r="552" ht="12.75">
      <c r="C552" s="4"/>
    </row>
    <row r="553" ht="12.75">
      <c r="C553" s="4"/>
    </row>
    <row r="554" ht="12.75">
      <c r="C554" s="4"/>
    </row>
    <row r="555" ht="12.75">
      <c r="C555" s="4"/>
    </row>
    <row r="556" ht="12.75">
      <c r="C556" s="4"/>
    </row>
    <row r="557" ht="12.75">
      <c r="C557" s="4"/>
    </row>
    <row r="558" ht="12.75">
      <c r="C558" s="4"/>
    </row>
    <row r="559" ht="12.75">
      <c r="C559" s="4"/>
    </row>
    <row r="560" ht="12.75">
      <c r="C560" s="4"/>
    </row>
    <row r="561" ht="12.75">
      <c r="C561" s="4"/>
    </row>
    <row r="562" ht="12.75">
      <c r="C562" s="4"/>
    </row>
    <row r="563" ht="12.75">
      <c r="C563" s="4"/>
    </row>
    <row r="564" ht="12.75">
      <c r="C564" s="4"/>
    </row>
    <row r="565" ht="12.75">
      <c r="C565" s="4"/>
    </row>
    <row r="566" ht="12.75">
      <c r="C566" s="4"/>
    </row>
    <row r="567" ht="12.75">
      <c r="C567" s="4"/>
    </row>
    <row r="568" ht="12.75">
      <c r="C568" s="4"/>
    </row>
    <row r="569" ht="12.75">
      <c r="C569" s="4"/>
    </row>
    <row r="570" ht="12.75">
      <c r="C570" s="4"/>
    </row>
    <row r="571" ht="12.75">
      <c r="C571" s="4"/>
    </row>
    <row r="572" ht="12.75">
      <c r="C572" s="4"/>
    </row>
    <row r="573" ht="12.75">
      <c r="C573" s="4"/>
    </row>
    <row r="574" ht="12.75">
      <c r="C574" s="4"/>
    </row>
    <row r="575" ht="12.75">
      <c r="C575" s="4"/>
    </row>
    <row r="576" ht="12.75">
      <c r="C576" s="4"/>
    </row>
    <row r="577" ht="12.75">
      <c r="C577" s="4"/>
    </row>
    <row r="578" ht="12.75">
      <c r="C578" s="4"/>
    </row>
    <row r="579" ht="12.75">
      <c r="C579" s="4"/>
    </row>
    <row r="580" ht="12.75">
      <c r="C580" s="4"/>
    </row>
    <row r="581" ht="12.75">
      <c r="C581" s="4"/>
    </row>
    <row r="582" ht="12.75">
      <c r="C582" s="4"/>
    </row>
    <row r="583" ht="12.75">
      <c r="C583" s="4"/>
    </row>
    <row r="584" ht="12.75">
      <c r="C584" s="4"/>
    </row>
    <row r="585" ht="12.75">
      <c r="C585" s="4"/>
    </row>
    <row r="586" ht="12.75">
      <c r="C586" s="4"/>
    </row>
    <row r="587" ht="12.75">
      <c r="C587" s="4"/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Geography, 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Theresa Johansson;Rachel Fitzgerald</dc:creator>
  <cp:keywords/>
  <dc:description/>
  <cp:lastModifiedBy>Rachel Fitzgerald</cp:lastModifiedBy>
  <cp:lastPrinted>2019-03-27T00:05:16Z</cp:lastPrinted>
  <dcterms:created xsi:type="dcterms:W3CDTF">2005-06-13T04:44:39Z</dcterms:created>
  <dcterms:modified xsi:type="dcterms:W3CDTF">2020-01-16T15:18:41Z</dcterms:modified>
  <cp:category/>
  <cp:version/>
  <cp:contentType/>
  <cp:contentStatus/>
</cp:coreProperties>
</file>